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tabRatio="702" firstSheet="2" activeTab="12"/>
  </bookViews>
  <sheets>
    <sheet name="Прил1" sheetId="1" r:id="rId1"/>
    <sheet name="Прил  2" sheetId="2" r:id="rId2"/>
    <sheet name="Прил3" sheetId="3" r:id="rId3"/>
    <sheet name="Прил 4" sheetId="4" r:id="rId4"/>
    <sheet name="Прил 5" sheetId="5" r:id="rId5"/>
    <sheet name="Прил6" sheetId="6" r:id="rId6"/>
    <sheet name="Прил7" sheetId="7" r:id="rId7"/>
    <sheet name="Прил8" sheetId="8" r:id="rId8"/>
    <sheet name="Прил9" sheetId="9" r:id="rId9"/>
    <sheet name="Прил10" sheetId="10" r:id="rId10"/>
    <sheet name="Прил11" sheetId="11" r:id="rId11"/>
    <sheet name="Прил12" sheetId="12" r:id="rId12"/>
    <sheet name="Прил13" sheetId="13" r:id="rId13"/>
  </sheets>
  <definedNames>
    <definedName name="_xlnm.Print_Titles" localSheetId="9">'Прил10'!$7:$7</definedName>
    <definedName name="_xlnm.Print_Titles" localSheetId="8">'Прил9'!$7:$7</definedName>
    <definedName name="_xlnm.Print_Area" localSheetId="9">'Прил10'!$A$1:$I$116</definedName>
    <definedName name="_xlnm.Print_Area" localSheetId="6">'Прил7'!#REF!</definedName>
    <definedName name="_xlnm.Print_Area" localSheetId="8">'Прил9'!$A$1:$H$132</definedName>
  </definedNames>
  <calcPr fullCalcOnLoad="1"/>
</workbook>
</file>

<file path=xl/sharedStrings.xml><?xml version="1.0" encoding="utf-8"?>
<sst xmlns="http://schemas.openxmlformats.org/spreadsheetml/2006/main" count="2284" uniqueCount="347">
  <si>
    <t>002 03 00</t>
  </si>
  <si>
    <t>Глава муниципального образования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</si>
  <si>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</si>
  <si>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</si>
  <si>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070 00 00</t>
  </si>
  <si>
    <t>Резервные фонды местных администраций</t>
  </si>
  <si>
    <t>070 05 00</t>
  </si>
  <si>
    <t>Мобилизационная и вневойсковая подготовка</t>
  </si>
  <si>
    <t>001 36 00</t>
  </si>
  <si>
    <t xml:space="preserve">Руководство и управление в сфере установленных функций </t>
  </si>
  <si>
    <t>001 00 00</t>
  </si>
  <si>
    <t>Озеленение</t>
  </si>
  <si>
    <t>600 03 00</t>
  </si>
  <si>
    <t xml:space="preserve">07 </t>
  </si>
  <si>
    <t>440 00 00</t>
  </si>
  <si>
    <t>Коммунальное хозяйство</t>
  </si>
  <si>
    <t>Благоустройство</t>
  </si>
  <si>
    <t>Уличное освещение</t>
  </si>
  <si>
    <t>№-п</t>
  </si>
  <si>
    <t>Наименование</t>
  </si>
  <si>
    <t>Раздел</t>
  </si>
  <si>
    <t>Целевая статья</t>
  </si>
  <si>
    <t>Вид расхода</t>
  </si>
  <si>
    <t xml:space="preserve">   </t>
  </si>
  <si>
    <t xml:space="preserve">  </t>
  </si>
  <si>
    <t xml:space="preserve">        </t>
  </si>
  <si>
    <t>ОБЩЕГОСУДАРСТВЕННЫЕ ВОПРОСЫ</t>
  </si>
  <si>
    <t>01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</si>
  <si>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</si>
  <si>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</si>
  <si>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002 0000</t>
  </si>
  <si>
    <t>Центральный аппарат</t>
  </si>
  <si>
    <t>002 0400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</si>
  <si>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</si>
  <si>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</si>
  <si>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</si>
  <si>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</si>
  <si>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</si>
  <si>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</si>
  <si>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</si>
  <si>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</si>
  <si>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07</t>
  </si>
  <si>
    <t>08</t>
  </si>
  <si>
    <t>Культура</t>
  </si>
  <si>
    <t>Дворцы и дома культуры, другие учреждения культуры и средств массовой информации</t>
  </si>
  <si>
    <t>Другие общегосударственные вопросы</t>
  </si>
  <si>
    <t>090 00 00</t>
  </si>
  <si>
    <t>090 02 00</t>
  </si>
  <si>
    <t>440 99 00</t>
  </si>
  <si>
    <t>Обеспечение деятельности подведомственных учреждений</t>
  </si>
  <si>
    <t>Закон Тульской области "Об установлении региональных надбавок работникам организаций бюджетной сферы Тульской области"</t>
  </si>
  <si>
    <t>ГРБС</t>
  </si>
  <si>
    <t>тыс.руб.</t>
  </si>
  <si>
    <t>Подраздел</t>
  </si>
  <si>
    <t>871</t>
  </si>
  <si>
    <t>Приложение 1</t>
  </si>
  <si>
    <t>Код классификации</t>
  </si>
  <si>
    <t>доходов местного бюджета</t>
  </si>
  <si>
    <t>Приложение 2</t>
  </si>
  <si>
    <t xml:space="preserve">Наименование 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</si>
  <si>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</si>
  <si>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</si>
  <si>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</si>
  <si>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</si>
  <si>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</si>
  <si>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</si>
  <si>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</si>
  <si>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Итого источников внутреннего финансирования</t>
  </si>
  <si>
    <t>000 01 02 00 00 10 0000 710</t>
  </si>
  <si>
    <t>Получение кредитов от кредитных организаций бюджетом поселений в валюте Российской Федерации</t>
  </si>
  <si>
    <t>погашение бюджетом  поселения кредитов от кредитных организаций в валюте Российской Федерации</t>
  </si>
  <si>
    <t>000 01 02 00 00 10 0000 810</t>
  </si>
  <si>
    <t xml:space="preserve">Распределение </t>
  </si>
  <si>
    <t>Наименование показателя</t>
  </si>
  <si>
    <t>К О Д                                                  функциональной классификации</t>
  </si>
  <si>
    <t>целевая статья</t>
  </si>
  <si>
    <t>подраздел</t>
  </si>
  <si>
    <t>раздел</t>
  </si>
  <si>
    <t>вид  расхода</t>
  </si>
  <si>
    <t>Приложение 6</t>
  </si>
  <si>
    <t>Код главы</t>
  </si>
  <si>
    <t>Код группы, подгруппы, статьи и вида источников</t>
  </si>
  <si>
    <t>Погашение бюджетом  поселения кредитов от кредитных организаций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</si>
  <si>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</si>
  <si>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</si>
  <si>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</si>
  <si>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</si>
  <si>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</si>
  <si>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</si>
  <si>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</si>
  <si>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</si>
  <si>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>000 01 05 00 00 00 0000 500</t>
  </si>
  <si>
    <t>000 01 05 00 00 00 0000 000</t>
  </si>
  <si>
    <t>Изменение остатков  средств на счетах по учету средств бюджетов</t>
  </si>
  <si>
    <t>000 01 05 00 00 00 0000 600</t>
  </si>
  <si>
    <t>000 01 05 02 00 00 0000 600</t>
  </si>
  <si>
    <t>000 01 05 02 01 00 0000 510</t>
  </si>
  <si>
    <t>000 01 05 02 01 10 0000 510</t>
  </si>
  <si>
    <t>000 01 05 02 01 00 0000 610</t>
  </si>
  <si>
    <t>000 01 05 02 01 10 0000 610</t>
  </si>
  <si>
    <t>000 01 05 02 00 00 0000 500</t>
  </si>
  <si>
    <t>создание, содержание и организация деятельности аварийно-спасательных служб</t>
  </si>
  <si>
    <t>521 06 04</t>
  </si>
  <si>
    <t>Код бюджетной классификации Российской Федерации</t>
  </si>
  <si>
    <t>Наименование главного администратора доходов местного бюджета</t>
  </si>
  <si>
    <t>главного администратора доходов</t>
  </si>
  <si>
    <t>Условно утвержденные расходы</t>
  </si>
  <si>
    <t>Библиотеки</t>
  </si>
  <si>
    <t>442 00 00</t>
  </si>
  <si>
    <t>442 99 00</t>
  </si>
  <si>
    <t>1 11 09045 10 0000 120</t>
  </si>
  <si>
    <t>01 02 00 00 10 0000 710</t>
  </si>
  <si>
    <t xml:space="preserve"> 01 02 00 00 10 0000 810</t>
  </si>
  <si>
    <t xml:space="preserve"> 01 05 02 01 10 0000 510</t>
  </si>
  <si>
    <t>01 05 02 01 10 0000 610</t>
  </si>
  <si>
    <t>092 03 00</t>
  </si>
  <si>
    <t>Выполнение других обязательств государства</t>
  </si>
  <si>
    <t>350 00 00</t>
  </si>
  <si>
    <t>Поддержка жилищного хозяйства</t>
  </si>
  <si>
    <t>350 02 00</t>
  </si>
  <si>
    <t>Капитальный ремонт государственного жилищного фонда  субъектов РФ и муниципального жилищного фонда</t>
  </si>
  <si>
    <t xml:space="preserve">  Закон Тульской области "О библиотечном деле"</t>
  </si>
  <si>
    <t>10</t>
  </si>
  <si>
    <t>УСЛОВНО УТВЕРЖДЕННЫЕ РАСХОДЫ</t>
  </si>
  <si>
    <t>09</t>
  </si>
  <si>
    <t>Приложение 5</t>
  </si>
  <si>
    <t>Приложение 7</t>
  </si>
  <si>
    <t>Перечень и коды</t>
  </si>
  <si>
    <t>2 02 01001 10 0000 151</t>
  </si>
  <si>
    <t>Дотации бюджетам поселений на выравнивание бюджетной обеспеченности</t>
  </si>
  <si>
    <t>Приложение 3</t>
  </si>
  <si>
    <t>Организация строительства</t>
  </si>
  <si>
    <t>Создание, содержание и организация деятельности аварийно-спасательных служб</t>
  </si>
  <si>
    <t xml:space="preserve">Итого </t>
  </si>
  <si>
    <t>Перечень передаваемых полномочий</t>
  </si>
  <si>
    <t>Обеспечение пожарной безопасности</t>
  </si>
  <si>
    <t>Целевые программы муниципальных образований</t>
  </si>
  <si>
    <t>795 00 00</t>
  </si>
  <si>
    <t>Невыясненные поступления, зачисляемые в бюджеты поселений</t>
  </si>
  <si>
    <t>851</t>
  </si>
  <si>
    <t>Администрация муниципального образования Щекинский район</t>
  </si>
  <si>
    <t>Приложение 8</t>
  </si>
  <si>
    <t>Наименование программ</t>
  </si>
  <si>
    <t>2 02 03015 10 0000 151</t>
  </si>
  <si>
    <t>Субвенции бюджетам поселений на осуществление первичного воинского учета на территориях, где отсутсвуют военные комиссариаты</t>
  </si>
  <si>
    <t xml:space="preserve">871 </t>
  </si>
  <si>
    <t>2 08 05000 10 0000 180</t>
  </si>
  <si>
    <t>1 17 05050 10 0000 180</t>
  </si>
  <si>
    <t>Прочие неналоговые доходы бюджетов поселений</t>
  </si>
  <si>
    <t>Формирование и содержание муниципального  архива</t>
  </si>
  <si>
    <t>Приложение 4</t>
  </si>
  <si>
    <t>формирование и содержание муниципального архива, включая хранение архивных фондов поселений</t>
  </si>
  <si>
    <t>521 05 00</t>
  </si>
  <si>
    <t>521 05 02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</si>
  <si>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</si>
  <si>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</si>
  <si>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429 78 00</t>
  </si>
  <si>
    <t>429 00 00</t>
  </si>
  <si>
    <t>Переподготовка и повышение квалификации кадров</t>
  </si>
  <si>
    <t>Учебные заведения и курсы по переподготовке кадров</t>
  </si>
  <si>
    <t>Профессиональная подготовка, переподготовка и повышение квалификации</t>
  </si>
  <si>
    <t>Приложение 9</t>
  </si>
  <si>
    <t>Вид расходов</t>
  </si>
  <si>
    <t>Приложение 11</t>
  </si>
  <si>
    <t>тыс.рублей</t>
  </si>
  <si>
    <t>2 02 04999 10 0000 151</t>
  </si>
  <si>
    <t>Прочие межбюджетные трансферты, передаваемые  бюджетам поселений</t>
  </si>
  <si>
    <t>НАЦИОНАЛЬНАЯ БЕЗОПАСНОСТЬ</t>
  </si>
  <si>
    <t xml:space="preserve">Целевые муниципальные программы </t>
  </si>
  <si>
    <t>Защита населения и территории от чрезвычайных ситуаций природного и техногенного характера, гражданская оборона</t>
  </si>
  <si>
    <t>521 06 05</t>
  </si>
  <si>
    <t>Наименование кодов классификации доходов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</si>
  <si>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</si>
  <si>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финансовый контроль</t>
  </si>
  <si>
    <t>Сумма на 2013 год</t>
  </si>
  <si>
    <t>521 06 00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</si>
  <si>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</si>
  <si>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</si>
  <si>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Финансовый контроль</t>
  </si>
  <si>
    <t>НАЦИОНАЛЬНАЯ  ЭКОНОМИКА</t>
  </si>
  <si>
    <t>Дорожное хозяйство (дорожные фонды)</t>
  </si>
  <si>
    <t>521 00 00</t>
  </si>
  <si>
    <t>Безвозмездные и безвозвратные перечисления</t>
  </si>
  <si>
    <t>Средства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</si>
  <si>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Средства передаваемые бюджетам муниципальных районов из бюджетов поселений на решение вопросов местного значения межмуниципального характера</t>
  </si>
  <si>
    <t>ОБРАЗОВАНИЕ</t>
  </si>
  <si>
    <t>2013 год</t>
  </si>
  <si>
    <t>13</t>
  </si>
  <si>
    <t>КУЛЬТУРА и  КИНЕМАТОГРАФИЯ</t>
  </si>
  <si>
    <t>Перечень вопросов межмуниципального характера</t>
  </si>
  <si>
    <t>Администрация муниципального образования Лазаревское</t>
  </si>
  <si>
    <t>Ведомственная структура расходов бюджета муниципального образования Лазаревское</t>
  </si>
  <si>
    <t>Администрация МО Лазаревское</t>
  </si>
  <si>
    <t>Администрация муниципального образования  Лазаревское (сектор по бухучету и финансам)</t>
  </si>
  <si>
    <t>182</t>
  </si>
  <si>
    <t>Федеральная налоговая служба</t>
  </si>
  <si>
    <t>1 01 02000 01 0000 110</t>
  </si>
  <si>
    <t>1 06 01000 00 0000 110</t>
  </si>
  <si>
    <t>1 06 06000 00 0000 110</t>
  </si>
  <si>
    <t>1 09 04000 00 0000 110</t>
  </si>
  <si>
    <t>2013 год, тыс.руб.</t>
  </si>
  <si>
    <t>795 58 01</t>
  </si>
  <si>
    <t>795 58 03</t>
  </si>
  <si>
    <t>Муниципальная целевая программа "Модернизация объектов коммунальной инфраструктуры муниципального образования Лазаревское Щекинского района на 2012-2014 годы"</t>
  </si>
  <si>
    <t>795 58 06</t>
  </si>
  <si>
    <t>Муниципальная целевая программа "Энергосбережение и повышение энергоэффективности в муниципальном образовании Лазаревское Щекинского района на 2012-2014 годы"</t>
  </si>
  <si>
    <t xml:space="preserve"> главных администраторов доходов бюджета муниципального образования  Лазаревское Щекинского района</t>
  </si>
  <si>
    <t>Налог на доходы физических лиц &lt;1&gt;</t>
  </si>
  <si>
    <t>Налог на имущество физических лиц &lt;1&gt;</t>
  </si>
  <si>
    <t>Земельный налог &lt;1&gt;</t>
  </si>
  <si>
    <t>Налоги на имущество &lt;1&gt;</t>
  </si>
  <si>
    <t>1 17 01050 10 0000 180</t>
  </si>
  <si>
    <t>2 02 01003 10 0000 151</t>
  </si>
  <si>
    <t>Дотации бюджетам поселений на поддержку мер по обеспечению сбалансированности бюджетов</t>
  </si>
  <si>
    <t>2 02 01999 10 0000 151</t>
  </si>
  <si>
    <t>Прочие дотации бюджетам поселений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</si>
  <si>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</si>
  <si>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</si>
  <si>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муницпальных унитарных предприятий, в том числе казенных)</t>
  </si>
  <si>
    <t>2 02 04025 10 0000 151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</si>
  <si>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</si>
  <si>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2 03 05000 10 0000 180</t>
  </si>
  <si>
    <t>Безвозмездные поступления от государственных (муниципальных) организаций в бюджеты поселений</t>
  </si>
  <si>
    <t>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</si>
  <si>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</si>
  <si>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</si>
  <si>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</si>
  <si>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</si>
  <si>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</si>
  <si>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</si>
  <si>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</si>
  <si>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2 02 04014 10 0000 151</t>
  </si>
  <si>
    <t>Межбюджетные трансферта,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</si>
  <si>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</t>
  </si>
  <si>
    <t>1 13 01995 10 0000 130</t>
  </si>
  <si>
    <t>Прочие доходы от оказания платных услуг (работ) получателями средств бюджетов поселений</t>
  </si>
  <si>
    <t>1 13 02995 10 0000 130</t>
  </si>
  <si>
    <t>Прочие доходы от компенсации затрат бюджетов поселений</t>
  </si>
  <si>
    <t>2 00 00000 00 0000 000</t>
  </si>
  <si>
    <t>Безвозмездные поступления &lt;1&gt; &lt;2&gt;</t>
  </si>
  <si>
    <t>&lt;1&gt; Администраирование поступлений по всем подстатьям соответствующей статьи и подвидам соответствующего вида доходов осуществляется администратором, указанным в группировочном коде классификации доходов, в части, зачисляемой в бюджет поселений</t>
  </si>
  <si>
    <t>&lt;2&gt; Администраторами доходов по подстатьям, статьям, подгуппам группы доходов "2 00 00000 00 - безвозмездные поступления" являются уполномоченные органы местного самоуправления, а также созданные ими казенные учреждения, являющиеся получателями указанных средств</t>
  </si>
  <si>
    <t>Нормативы распределения, (в процентах)</t>
  </si>
  <si>
    <t>1 09 04053 10 0000 110</t>
  </si>
  <si>
    <t>Земельный налог (по обязательствам, возникшим до 1 января 2006 года), мобилизуемый на территориях поселений</t>
  </si>
  <si>
    <t>Нормативы распределения доходов в бюджет муниципального образования Лазаревское Щекинского района, не установленные бюджетным законодательством Российской Федерации</t>
  </si>
  <si>
    <t>Сумма на 2014 год</t>
  </si>
  <si>
    <t xml:space="preserve"> </t>
  </si>
  <si>
    <t>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гарниц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</si>
  <si>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>Приложение 13</t>
  </si>
  <si>
    <t>Приложение 12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</si>
  <si>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</si>
  <si>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</si>
  <si>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</si>
  <si>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Закупка товаров, работ, услуг в в целях капитального ремонта государственого имущества</t>
  </si>
  <si>
    <t>Прочая закупка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</si>
  <si>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</si>
  <si>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</si>
  <si>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Иные межбюджетные трансферты</t>
  </si>
  <si>
    <t>540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</si>
  <si>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</si>
  <si>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</si>
  <si>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Резервные средства</t>
  </si>
  <si>
    <t>870</t>
  </si>
  <si>
    <t>244</t>
  </si>
  <si>
    <t>Релизация государственных функций, связанных с общегосударственным управлением</t>
  </si>
  <si>
    <t>092 00 00</t>
  </si>
  <si>
    <t xml:space="preserve">Дорожное хозяйство </t>
  </si>
  <si>
    <t>315 00 00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</si>
  <si>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</si>
  <si>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315 02 01</t>
  </si>
  <si>
    <t>600 01 00</t>
  </si>
  <si>
    <t>00</t>
  </si>
  <si>
    <t>Итого</t>
  </si>
  <si>
    <t>2014 год</t>
  </si>
  <si>
    <t>99</t>
  </si>
  <si>
    <t>999 00 00</t>
  </si>
  <si>
    <t>999</t>
  </si>
  <si>
    <t>ЗТО "О наделении органов местного самоуправления  госполномочиями по предоставлению мер соц.поддержки работникам библиотек, муниципальных музеев и их филиалов"</t>
  </si>
  <si>
    <t>Другие вопросы в области национальной экономики</t>
  </si>
  <si>
    <t>12</t>
  </si>
  <si>
    <t>111</t>
  </si>
  <si>
    <t>Пособия и компенсации гражданам и иные социальные выплаты, кроме публичных нормативных обязательств</t>
  </si>
  <si>
    <t>321</t>
  </si>
  <si>
    <t>112</t>
  </si>
  <si>
    <t>520 83 25</t>
  </si>
  <si>
    <t>520 83 62</t>
  </si>
  <si>
    <t>520 83 54</t>
  </si>
  <si>
    <t>"О бюджете  муниципального образования МО Лазаревское Щекинского района на 2013 год и плановый период 2014 и 2015 годов"</t>
  </si>
  <si>
    <t>Перечень главных администраторов источников финансирования дефицита бюджета муниципального образования Лазаревское на 2013 год  и на плановый период 2014 и 2015 годов</t>
  </si>
  <si>
    <t>Межбюджетные трансферты, передаваемые из бюджета МО Лазаревское в бюджет МО Щекинский район на осуществление части полномочий по решению вопросов местного значения бюджету МО Щекинский район на 2013 год</t>
  </si>
  <si>
    <t>выдача градостроительных планов, разрешений на строительство и разрешений на ввод объектов капстроительства в эксплуатацию</t>
  </si>
  <si>
    <t>РАСПРЕДЕЛЕНИЕ СРЕДСТВ, ПЕРЕДАВАЕМЫХ БЮДЖЕТУ МО ЩЕКИНСКИЙ РАЙОН  ИЗ БЮДЖЕТА  МО ЛАЗАРЕВСКОЕ  НА РЕШЕНИЕ ВОПРОСОВ МЕЖМУНИЦИПАЛЬНОГО ХАРАКТЕРА НА 2013 ГОД И ПЛАНОВЫЙ ПЕРИОД 2014- 2015г.г.</t>
  </si>
  <si>
    <t>Сумма на 2015 год</t>
  </si>
  <si>
    <t>Межбюджетные трансферты, передаваемые из бюджета  МО Щекинский район на осуществление части полномочий по решению вопросов местного значения бюджету МОЛазаревское на 2013 год и плановый период 2014-2015 годов</t>
  </si>
  <si>
    <t>"О бюджете  муниципального образования МО Лазаревское Щекинского района на 2013 год и плановый период 2014 и 2015годов"</t>
  </si>
  <si>
    <t>бюджетных ассигнований бюджета МО Лазаревское на 2013 год  по разделам, подразделам, целевым статьям и видам расходов классификации расходов бюджетов Российской Федерации</t>
  </si>
  <si>
    <t>521 06 02</t>
  </si>
  <si>
    <t>Муниципальная целевая программа "Обеспечение первичных мер пожарной безопасности администрации МО Лазаревское Щекинского района на 2013-2014 годы"</t>
  </si>
  <si>
    <t>Муниципальная программа "Обеспечение безопасности дорожного движения на территории МО Лазаревское Щекинского района Тульской области на 2013 год"</t>
  </si>
  <si>
    <t>795 58 08</t>
  </si>
  <si>
    <t>Муниципальная целевая программа "Модернизация и развитие автомобильных дорог в МО Лазаревское Щекинского района в 2012-2016 годах"</t>
  </si>
  <si>
    <t>795 58 11</t>
  </si>
  <si>
    <t>Долгосрочная муниципальная целевая программа "Модернизация и развитие автомобильных дорог в Щекинском районе в 2012-2016 годах"</t>
  </si>
  <si>
    <t>795 04 03</t>
  </si>
  <si>
    <t>521 06 03</t>
  </si>
  <si>
    <t>Муниципальная целевая программа "Преодоление последствий радиационных аварий в МО Лазаревское Щекинского района на период до 2015 года"</t>
  </si>
  <si>
    <t>795 58 12</t>
  </si>
  <si>
    <t>ДЦП "Преодоление последствий радиационных аварий в МО Щекинский район на период до 2015 года"</t>
  </si>
  <si>
    <t>795 28 00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</si>
  <si>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</si>
  <si>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</si>
  <si>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</si>
  <si>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</si>
  <si>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795 13 00</t>
  </si>
  <si>
    <t>Долгосрочная целевая программа "Газификация населенных пунктов муниципального образования Щекинский район на 2012 - 2016 годы"</t>
  </si>
  <si>
    <t>Ведомственная целевая программа "Развитие механизмов регулирования межбюджетных отношений на 2013-2017 годы"</t>
  </si>
  <si>
    <t>616 05 00</t>
  </si>
  <si>
    <t>Субсидии на реализацию проекта "Народный бюджет"</t>
  </si>
  <si>
    <t>616 05 01</t>
  </si>
  <si>
    <t>Целевая программа "Организация освещения улиц МО Лазаревское Щекинского района на 2013-2014 годы"</t>
  </si>
  <si>
    <t>795 58 14</t>
  </si>
  <si>
    <t>Муниципальная целевая программа "Организация сбора и вывоза бытовых отходов и мусора в  МО Лазаревское на 2013-2014 годы"</t>
  </si>
  <si>
    <t>795 58 10</t>
  </si>
  <si>
    <t>МЦП "Органозация благоустройства и озеленения территории МО Лазаревское Щекинского района на 2013-2014 годы"</t>
  </si>
  <si>
    <t>795 58 13</t>
  </si>
  <si>
    <t>на 2013 год</t>
  </si>
  <si>
    <t>бюджетных ассигнований бюджета МО Лазаревское на плановый период 2014 и 2015 годов по разделам, подразделам, целевым статьям и видам расходов классификации расходов бюджетов Российской Федерации</t>
  </si>
  <si>
    <t>2015 год</t>
  </si>
  <si>
    <t>усл.</t>
  </si>
  <si>
    <t>на плановый период 2014 и 2015 годов</t>
  </si>
  <si>
    <t>Перечень  бюджетных ассигнований на реализацию муниципальных целевых программ   по разделам, подразделам, целевым статьям и видам расходов классификации расходов бюджетов Российской Федерации, предусмотренных к финансированию  из бюджета МО Лазаревское в 2013 году</t>
  </si>
  <si>
    <t>Перечень  бюджетных ассигнований на реализацию муниципальных целевых программ   по разделам, подразделам, целевым статьям и видам расходов классификации расходов бюджетов Российской Федерации, предусмотренных к финансированию  из бюджета МО Лазаревское в 2014-2015 годах</t>
  </si>
  <si>
    <t>2014год тыс.руб.</t>
  </si>
  <si>
    <t>2015 год тыс.руб.</t>
  </si>
  <si>
    <t xml:space="preserve">Источники внутреннего финансирования дефицита бюджета МО Лазаревское на 2013 год </t>
  </si>
  <si>
    <t>Приложение 10</t>
  </si>
  <si>
    <t>"О  бюджете  муниципального образования МО Лазаревское Щекинского района на 2013 год и плановый период 2014 и 2015 годов"</t>
  </si>
  <si>
    <t xml:space="preserve">442 00 00 </t>
  </si>
  <si>
    <t>Целевая  программа "Организация сбора и вывоза бытовых отходов и мусора в МО Лазаревское  на 2013-2014гг"</t>
  </si>
  <si>
    <t xml:space="preserve">от "      "               2012 г. №    </t>
  </si>
  <si>
    <t>от "      "               2012 г. №</t>
  </si>
  <si>
    <t xml:space="preserve">к проекту решения Собрания депутатов МО Лазаревское </t>
  </si>
  <si>
    <t>к проекту решения Собрания депутатов МО Лазаревское</t>
  </si>
  <si>
    <t>к проекту решения Собрания депутатов МО Лазаревское "О бюджете  МО Лазаревское Щекинского района на 2013 год и плановый период 2014 и 2015 годов"</t>
  </si>
  <si>
    <t>к проекту решения Собрания депутатов МО Лазаревское  "О бюджете  МО Лазаревское Щекинского района на 2013 год и плановый период 2014 и 2015 годов"</t>
  </si>
  <si>
    <t>к проекту решения Собрания депутатов МО Лазаревское  "О бюджете  муниципального образования Лазаревское Щекинского района на 2013 год и плановый период 2014 и 2015 годов"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</si>
</sst>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_-* #,##0.0_р_._-;\-* #,##0.0_р_._-;_-* &quot;-&quot;?_р_._-;_-@_-"/>
  </numFmts>
  <fonts count="63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 Cyr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3"/>
    </font>
    <font>
      <sz val="12"/>
      <name val="Times New Roman Cyr"/>
      <family val="0"/>
    </font>
    <font>
      <b/>
      <sz val="16"/>
      <name val="Times New Roman"/>
      <family val="1"/>
    </font>
    <font>
      <sz val="10"/>
      <color indexed="12"/>
      <name val="Times New Roman"/>
      <family val="1"/>
    </font>
    <font>
      <sz val="9"/>
      <color indexed="12"/>
      <name val="Times New Roman"/>
      <family val="1"/>
    </font>
    <font>
      <sz val="9"/>
      <color indexed="14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2"/>
      <name val="Times New Roman"/>
      <family val="1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2"/>
      <name val="Arial"/>
      <family val="3"/>
    </font>
    <font>
      <b/>
      <sz val="9"/>
      <name val="Times New Roman Cyr"/>
      <family val="1"/>
    </font>
    <font>
      <sz val="9"/>
      <name val="Times New Roman Cyr"/>
      <family val="1"/>
    </font>
    <font>
      <sz val="16"/>
      <name val="Times New Roman"/>
      <family val="1"/>
    </font>
    <font>
      <sz val="12"/>
      <name val="Arial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99">
    <xf numFmtId="0" fontId="0" fillId="0" borderId="0" xfId="0" applyAlignment="1">
      <alignment/>
    </xf>
    <xf numFmtId="0" fontId="8" fillId="0" borderId="0" xfId="0" applyFont="1" applyAlignment="1">
      <alignment/>
    </xf>
    <xf numFmtId="2" fontId="9" fillId="0" borderId="10" xfId="0" applyNumberFormat="1" applyFont="1" applyFill="1" applyBorder="1" applyAlignment="1">
      <alignment horizontal="right" vertical="center" wrapText="1"/>
    </xf>
    <xf numFmtId="1" fontId="10" fillId="0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right" vertical="center" wrapText="1"/>
    </xf>
    <xf numFmtId="2" fontId="11" fillId="0" borderId="10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" fontId="10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wrapText="1"/>
    </xf>
    <xf numFmtId="169" fontId="10" fillId="0" borderId="10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169" fontId="10" fillId="0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 wrapText="1"/>
    </xf>
    <xf numFmtId="2" fontId="15" fillId="0" borderId="10" xfId="0" applyNumberFormat="1" applyFont="1" applyFill="1" applyBorder="1" applyAlignment="1">
      <alignment horizontal="right" vertical="center" wrapText="1"/>
    </xf>
    <xf numFmtId="1" fontId="6" fillId="0" borderId="10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2" fontId="16" fillId="0" borderId="10" xfId="0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right" vertical="center" wrapText="1"/>
    </xf>
    <xf numFmtId="1" fontId="16" fillId="0" borderId="10" xfId="0" applyNumberFormat="1" applyFont="1" applyFill="1" applyBorder="1" applyAlignment="1">
      <alignment horizontal="right" vertical="center" wrapText="1"/>
    </xf>
    <xf numFmtId="169" fontId="8" fillId="0" borderId="0" xfId="0" applyNumberFormat="1" applyFont="1" applyAlignment="1">
      <alignment/>
    </xf>
    <xf numFmtId="1" fontId="17" fillId="0" borderId="10" xfId="0" applyNumberFormat="1" applyFont="1" applyFill="1" applyBorder="1" applyAlignment="1">
      <alignment horizontal="right" vertical="center" wrapText="1"/>
    </xf>
    <xf numFmtId="49" fontId="17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169" fontId="6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1" fontId="18" fillId="0" borderId="10" xfId="0" applyNumberFormat="1" applyFont="1" applyFill="1" applyBorder="1" applyAlignment="1">
      <alignment horizontal="right" vertical="center" wrapText="1"/>
    </xf>
    <xf numFmtId="1" fontId="15" fillId="0" borderId="10" xfId="0" applyNumberFormat="1" applyFont="1" applyFill="1" applyBorder="1" applyAlignment="1">
      <alignment horizontal="right" vertical="center" wrapText="1"/>
    </xf>
    <xf numFmtId="1" fontId="9" fillId="4" borderId="11" xfId="0" applyNumberFormat="1" applyFont="1" applyFill="1" applyBorder="1" applyAlignment="1">
      <alignment horizontal="center" vertical="center" wrapText="1"/>
    </xf>
    <xf numFmtId="1" fontId="5" fillId="4" borderId="11" xfId="0" applyNumberFormat="1" applyFont="1" applyFill="1" applyBorder="1" applyAlignment="1">
      <alignment horizontal="left" vertical="center" wrapText="1"/>
    </xf>
    <xf numFmtId="1" fontId="10" fillId="4" borderId="11" xfId="0" applyNumberFormat="1" applyFont="1" applyFill="1" applyBorder="1" applyAlignment="1">
      <alignment horizontal="right" vertical="center" wrapText="1"/>
    </xf>
    <xf numFmtId="1" fontId="8" fillId="4" borderId="11" xfId="0" applyNumberFormat="1" applyFont="1" applyFill="1" applyBorder="1" applyAlignment="1">
      <alignment horizontal="right" vertical="center" wrapText="1"/>
    </xf>
    <xf numFmtId="169" fontId="10" fillId="4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vertical="center" wrapText="1"/>
      <protection locked="0"/>
    </xf>
    <xf numFmtId="169" fontId="22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>
      <alignment horizontal="center" wrapText="1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169" fontId="5" fillId="0" borderId="10" xfId="0" applyNumberFormat="1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>
      <alignment horizontal="centerContinuous" vertical="center" wrapText="1"/>
    </xf>
    <xf numFmtId="0" fontId="10" fillId="0" borderId="13" xfId="0" applyFont="1" applyFill="1" applyBorder="1" applyAlignment="1">
      <alignment horizontal="centerContinuous" vertical="center" wrapText="1"/>
    </xf>
    <xf numFmtId="0" fontId="10" fillId="0" borderId="14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right" wrapText="1"/>
    </xf>
    <xf numFmtId="0" fontId="8" fillId="0" borderId="10" xfId="0" applyFont="1" applyBorder="1" applyAlignment="1">
      <alignment horizontal="right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10" fillId="24" borderId="10" xfId="0" applyFont="1" applyFill="1" applyBorder="1" applyAlignment="1">
      <alignment horizontal="left" wrapText="1"/>
    </xf>
    <xf numFmtId="49" fontId="8" fillId="24" borderId="10" xfId="0" applyNumberFormat="1" applyFont="1" applyFill="1" applyBorder="1" applyAlignment="1">
      <alignment horizontal="center"/>
    </xf>
    <xf numFmtId="0" fontId="8" fillId="24" borderId="10" xfId="0" applyFont="1" applyFill="1" applyBorder="1" applyAlignment="1">
      <alignment horizontal="left" wrapText="1"/>
    </xf>
    <xf numFmtId="0" fontId="6" fillId="24" borderId="10" xfId="0" applyFont="1" applyFill="1" applyBorder="1" applyAlignment="1">
      <alignment horizontal="left" wrapText="1"/>
    </xf>
    <xf numFmtId="169" fontId="10" fillId="24" borderId="10" xfId="64" applyNumberFormat="1" applyFont="1" applyFill="1" applyBorder="1" applyAlignment="1">
      <alignment/>
    </xf>
    <xf numFmtId="169" fontId="8" fillId="24" borderId="10" xfId="64" applyNumberFormat="1" applyFont="1" applyFill="1" applyBorder="1" applyAlignment="1">
      <alignment/>
    </xf>
    <xf numFmtId="169" fontId="6" fillId="24" borderId="10" xfId="64" applyNumberFormat="1" applyFont="1" applyFill="1" applyBorder="1" applyAlignment="1">
      <alignment/>
    </xf>
    <xf numFmtId="49" fontId="17" fillId="24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left" wrapText="1"/>
    </xf>
    <xf numFmtId="0" fontId="18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 applyProtection="1">
      <alignment vertical="center" wrapText="1"/>
      <protection locked="0"/>
    </xf>
    <xf numFmtId="169" fontId="0" fillId="0" borderId="10" xfId="0" applyNumberForma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 wrapText="1"/>
    </xf>
    <xf numFmtId="0" fontId="24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26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1" fontId="10" fillId="0" borderId="17" xfId="0" applyNumberFormat="1" applyFont="1" applyFill="1" applyBorder="1" applyAlignment="1">
      <alignment horizontal="right" vertical="center" wrapText="1"/>
    </xf>
    <xf numFmtId="1" fontId="8" fillId="0" borderId="17" xfId="0" applyNumberFormat="1" applyFont="1" applyFill="1" applyBorder="1" applyAlignment="1">
      <alignment horizontal="right" vertical="center" wrapText="1"/>
    </xf>
    <xf numFmtId="49" fontId="8" fillId="0" borderId="17" xfId="0" applyNumberFormat="1" applyFont="1" applyFill="1" applyBorder="1" applyAlignment="1">
      <alignment horizontal="right" vertical="center" wrapText="1"/>
    </xf>
    <xf numFmtId="0" fontId="15" fillId="0" borderId="17" xfId="0" applyFont="1" applyFill="1" applyBorder="1" applyAlignment="1">
      <alignment/>
    </xf>
    <xf numFmtId="1" fontId="16" fillId="0" borderId="17" xfId="0" applyNumberFormat="1" applyFont="1" applyFill="1" applyBorder="1" applyAlignment="1">
      <alignment horizontal="right" vertical="center" wrapText="1"/>
    </xf>
    <xf numFmtId="49" fontId="6" fillId="0" borderId="17" xfId="0" applyNumberFormat="1" applyFont="1" applyFill="1" applyBorder="1" applyAlignment="1">
      <alignment horizontal="right" vertical="center" wrapText="1"/>
    </xf>
    <xf numFmtId="49" fontId="18" fillId="0" borderId="17" xfId="0" applyNumberFormat="1" applyFont="1" applyFill="1" applyBorder="1" applyAlignment="1">
      <alignment horizontal="right" vertical="center" wrapText="1"/>
    </xf>
    <xf numFmtId="169" fontId="0" fillId="0" borderId="11" xfId="0" applyNumberFormat="1" applyBorder="1" applyAlignment="1">
      <alignment/>
    </xf>
    <xf numFmtId="0" fontId="21" fillId="0" borderId="0" xfId="0" applyFont="1" applyAlignment="1">
      <alignment horizontal="center" wrapText="1"/>
    </xf>
    <xf numFmtId="0" fontId="19" fillId="0" borderId="10" xfId="0" applyFont="1" applyBorder="1" applyAlignment="1">
      <alignment/>
    </xf>
    <xf numFmtId="0" fontId="8" fillId="0" borderId="10" xfId="0" applyFont="1" applyFill="1" applyBorder="1" applyAlignment="1">
      <alignment horizontal="right"/>
    </xf>
    <xf numFmtId="0" fontId="10" fillId="0" borderId="0" xfId="0" applyFont="1" applyAlignment="1">
      <alignment/>
    </xf>
    <xf numFmtId="169" fontId="10" fillId="0" borderId="10" xfId="0" applyNumberFormat="1" applyFont="1" applyFill="1" applyBorder="1" applyAlignment="1">
      <alignment/>
    </xf>
    <xf numFmtId="0" fontId="28" fillId="0" borderId="0" xfId="0" applyFont="1" applyAlignment="1">
      <alignment/>
    </xf>
    <xf numFmtId="49" fontId="0" fillId="0" borderId="10" xfId="0" applyNumberFormat="1" applyBorder="1" applyAlignment="1">
      <alignment/>
    </xf>
    <xf numFmtId="168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9" fillId="0" borderId="10" xfId="54" applyFont="1" applyFill="1" applyBorder="1" applyAlignment="1">
      <alignment horizontal="left" wrapText="1"/>
      <protection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171" fontId="10" fillId="0" borderId="10" xfId="64" applyNumberFormat="1" applyFont="1" applyFill="1" applyBorder="1" applyAlignment="1">
      <alignment horizontal="center" vertical="center" wrapText="1"/>
    </xf>
    <xf numFmtId="169" fontId="4" fillId="0" borderId="18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19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169" fontId="0" fillId="0" borderId="0" xfId="0" applyNumberFormat="1" applyAlignment="1">
      <alignment/>
    </xf>
    <xf numFmtId="169" fontId="4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Continuous" vertical="center" wrapText="1"/>
    </xf>
    <xf numFmtId="0" fontId="10" fillId="0" borderId="10" xfId="0" applyFont="1" applyBorder="1" applyAlignment="1">
      <alignment horizontal="centerContinuous" vertical="center" wrapText="1"/>
    </xf>
    <xf numFmtId="172" fontId="17" fillId="0" borderId="10" xfId="64" applyNumberFormat="1" applyFont="1" applyFill="1" applyBorder="1" applyAlignment="1">
      <alignment vertical="center" textRotation="90" wrapText="1"/>
    </xf>
    <xf numFmtId="49" fontId="17" fillId="0" borderId="10" xfId="64" applyNumberFormat="1" applyFont="1" applyFill="1" applyBorder="1" applyAlignment="1">
      <alignment vertical="center" textRotation="90" wrapText="1"/>
    </xf>
    <xf numFmtId="0" fontId="8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7" fillId="0" borderId="15" xfId="0" applyFont="1" applyBorder="1" applyAlignment="1">
      <alignment horizontal="center" vertical="top" wrapText="1"/>
    </xf>
    <xf numFmtId="0" fontId="23" fillId="0" borderId="0" xfId="0" applyFont="1" applyAlignment="1">
      <alignment horizontal="right" wrapText="1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 wrapText="1"/>
    </xf>
    <xf numFmtId="0" fontId="23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23" fillId="0" borderId="17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8" fillId="0" borderId="10" xfId="0" applyFont="1" applyBorder="1" applyAlignment="1">
      <alignment/>
    </xf>
    <xf numFmtId="0" fontId="28" fillId="0" borderId="17" xfId="0" applyFont="1" applyBorder="1" applyAlignment="1">
      <alignment/>
    </xf>
    <xf numFmtId="1" fontId="31" fillId="0" borderId="10" xfId="0" applyNumberFormat="1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centerContinuous" wrapText="1"/>
    </xf>
    <xf numFmtId="1" fontId="22" fillId="0" borderId="10" xfId="0" applyNumberFormat="1" applyFont="1" applyFill="1" applyBorder="1" applyAlignment="1">
      <alignment horizontal="left" vertical="center" wrapText="1"/>
    </xf>
    <xf numFmtId="49" fontId="16" fillId="0" borderId="10" xfId="64" applyNumberFormat="1" applyFont="1" applyFill="1" applyBorder="1" applyAlignment="1">
      <alignment horizontal="center" vertical="center" wrapText="1"/>
    </xf>
    <xf numFmtId="171" fontId="10" fillId="0" borderId="10" xfId="64" applyNumberFormat="1" applyFont="1" applyFill="1" applyBorder="1" applyAlignment="1">
      <alignment vertical="center" wrapText="1"/>
    </xf>
    <xf numFmtId="0" fontId="2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/>
    </xf>
    <xf numFmtId="0" fontId="27" fillId="0" borderId="10" xfId="0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49" fontId="27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top"/>
    </xf>
    <xf numFmtId="0" fontId="22" fillId="0" borderId="10" xfId="0" applyFont="1" applyBorder="1" applyAlignment="1">
      <alignment horizontal="left" vertical="center" wrapText="1"/>
    </xf>
    <xf numFmtId="168" fontId="22" fillId="0" borderId="10" xfId="0" applyNumberFormat="1" applyFont="1" applyBorder="1" applyAlignment="1">
      <alignment horizontal="center" vertical="top"/>
    </xf>
    <xf numFmtId="0" fontId="22" fillId="0" borderId="0" xfId="0" applyFont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top"/>
    </xf>
    <xf numFmtId="0" fontId="23" fillId="0" borderId="10" xfId="53" applyNumberFormat="1" applyFont="1" applyFill="1" applyBorder="1" applyAlignment="1" applyProtection="1">
      <alignment horizontal="left" vertical="center" wrapText="1"/>
      <protection hidden="1"/>
    </xf>
    <xf numFmtId="1" fontId="53" fillId="0" borderId="10" xfId="0" applyNumberFormat="1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right" vertical="center" wrapText="1"/>
    </xf>
    <xf numFmtId="49" fontId="54" fillId="0" borderId="18" xfId="0" applyNumberFormat="1" applyFont="1" applyFill="1" applyBorder="1" applyAlignment="1">
      <alignment horizontal="right" vertical="center" wrapText="1"/>
    </xf>
    <xf numFmtId="49" fontId="55" fillId="0" borderId="17" xfId="0" applyNumberFormat="1" applyFont="1" applyFill="1" applyBorder="1" applyAlignment="1">
      <alignment horizontal="right" vertical="center" wrapText="1"/>
    </xf>
    <xf numFmtId="49" fontId="10" fillId="0" borderId="17" xfId="0" applyNumberFormat="1" applyFont="1" applyFill="1" applyBorder="1" applyAlignment="1">
      <alignment horizontal="right" vertical="center" wrapText="1"/>
    </xf>
    <xf numFmtId="0" fontId="16" fillId="0" borderId="2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168" fontId="10" fillId="0" borderId="10" xfId="0" applyNumberFormat="1" applyFont="1" applyBorder="1" applyAlignment="1">
      <alignment/>
    </xf>
    <xf numFmtId="168" fontId="15" fillId="0" borderId="10" xfId="0" applyNumberFormat="1" applyFont="1" applyFill="1" applyBorder="1" applyAlignment="1">
      <alignment/>
    </xf>
    <xf numFmtId="0" fontId="56" fillId="0" borderId="10" xfId="0" applyFont="1" applyFill="1" applyBorder="1" applyAlignment="1">
      <alignment horizontal="left" wrapText="1"/>
    </xf>
    <xf numFmtId="1" fontId="56" fillId="0" borderId="10" xfId="0" applyNumberFormat="1" applyFont="1" applyFill="1" applyBorder="1" applyAlignment="1">
      <alignment horizontal="right" vertical="center" wrapText="1"/>
    </xf>
    <xf numFmtId="1" fontId="57" fillId="0" borderId="10" xfId="0" applyNumberFormat="1" applyFont="1" applyFill="1" applyBorder="1" applyAlignment="1">
      <alignment horizontal="right" vertical="center" wrapText="1"/>
    </xf>
    <xf numFmtId="49" fontId="56" fillId="0" borderId="10" xfId="0" applyNumberFormat="1" applyFont="1" applyFill="1" applyBorder="1" applyAlignment="1">
      <alignment horizontal="right" vertical="center" wrapText="1"/>
    </xf>
    <xf numFmtId="169" fontId="56" fillId="0" borderId="10" xfId="0" applyNumberFormat="1" applyFont="1" applyFill="1" applyBorder="1" applyAlignment="1">
      <alignment/>
    </xf>
    <xf numFmtId="38" fontId="56" fillId="0" borderId="10" xfId="65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/>
    </xf>
    <xf numFmtId="0" fontId="2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>
      <alignment/>
    </xf>
    <xf numFmtId="49" fontId="5" fillId="0" borderId="10" xfId="64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1" fontId="17" fillId="0" borderId="10" xfId="0" applyNumberFormat="1" applyFont="1" applyFill="1" applyBorder="1" applyAlignment="1">
      <alignment horizontal="center" wrapText="1"/>
    </xf>
    <xf numFmtId="49" fontId="17" fillId="0" borderId="10" xfId="64" applyNumberFormat="1" applyFont="1" applyFill="1" applyBorder="1" applyAlignment="1">
      <alignment horizontal="center"/>
    </xf>
    <xf numFmtId="49" fontId="59" fillId="0" borderId="10" xfId="0" applyNumberFormat="1" applyFont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 wrapText="1"/>
    </xf>
    <xf numFmtId="1" fontId="16" fillId="0" borderId="10" xfId="0" applyNumberFormat="1" applyFont="1" applyFill="1" applyBorder="1" applyAlignment="1">
      <alignment horizontal="left" wrapText="1"/>
    </xf>
    <xf numFmtId="49" fontId="16" fillId="0" borderId="10" xfId="64" applyNumberFormat="1" applyFont="1" applyFill="1" applyBorder="1" applyAlignment="1">
      <alignment horizontal="center"/>
    </xf>
    <xf numFmtId="49" fontId="60" fillId="0" borderId="10" xfId="0" applyNumberFormat="1" applyFont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59" fillId="0" borderId="10" xfId="0" applyFont="1" applyFill="1" applyBorder="1" applyAlignment="1">
      <alignment horizontal="left" wrapText="1"/>
    </xf>
    <xf numFmtId="49" fontId="59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right" vertical="center" wrapText="1"/>
    </xf>
    <xf numFmtId="49" fontId="8" fillId="0" borderId="17" xfId="0" applyNumberFormat="1" applyFont="1" applyFill="1" applyBorder="1" applyAlignment="1">
      <alignment horizontal="right" vertical="center" wrapText="1"/>
    </xf>
    <xf numFmtId="0" fontId="32" fillId="0" borderId="10" xfId="0" applyFont="1" applyFill="1" applyBorder="1" applyAlignment="1">
      <alignment horizontal="right" wrapText="1"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6" fillId="0" borderId="10" xfId="0" applyFont="1" applyFill="1" applyBorder="1" applyAlignment="1">
      <alignment horizontal="left" wrapText="1"/>
    </xf>
    <xf numFmtId="0" fontId="16" fillId="0" borderId="10" xfId="53" applyNumberFormat="1" applyFont="1" applyFill="1" applyBorder="1" applyAlignment="1" applyProtection="1">
      <alignment vertical="center" wrapText="1"/>
      <protection hidden="1"/>
    </xf>
    <xf numFmtId="49" fontId="60" fillId="0" borderId="10" xfId="0" applyNumberFormat="1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0" fontId="16" fillId="0" borderId="10" xfId="53" applyNumberFormat="1" applyFont="1" applyFill="1" applyBorder="1" applyAlignment="1" applyProtection="1">
      <alignment wrapText="1"/>
      <protection hidden="1"/>
    </xf>
    <xf numFmtId="1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wrapText="1"/>
    </xf>
    <xf numFmtId="1" fontId="23" fillId="0" borderId="10" xfId="0" applyNumberFormat="1" applyFont="1" applyFill="1" applyBorder="1" applyAlignment="1">
      <alignment horizontal="right" vertical="center" wrapText="1"/>
    </xf>
    <xf numFmtId="1" fontId="23" fillId="0" borderId="17" xfId="0" applyNumberFormat="1" applyFont="1" applyFill="1" applyBorder="1" applyAlignment="1">
      <alignment horizontal="right" vertical="center" wrapText="1"/>
    </xf>
    <xf numFmtId="169" fontId="23" fillId="0" borderId="10" xfId="0" applyNumberFormat="1" applyFont="1" applyBorder="1" applyAlignment="1">
      <alignment/>
    </xf>
    <xf numFmtId="1" fontId="8" fillId="0" borderId="10" xfId="0" applyNumberFormat="1" applyFont="1" applyFill="1" applyBorder="1" applyAlignment="1">
      <alignment horizontal="left" wrapText="1"/>
    </xf>
    <xf numFmtId="0" fontId="22" fillId="0" borderId="10" xfId="0" applyFont="1" applyFill="1" applyBorder="1" applyAlignment="1">
      <alignment/>
    </xf>
    <xf numFmtId="169" fontId="8" fillId="22" borderId="10" xfId="0" applyNumberFormat="1" applyFont="1" applyFill="1" applyBorder="1" applyAlignment="1">
      <alignment/>
    </xf>
    <xf numFmtId="43" fontId="10" fillId="0" borderId="10" xfId="63" applyFont="1" applyFill="1" applyBorder="1" applyAlignment="1">
      <alignment horizontal="right" vertical="center" wrapText="1"/>
    </xf>
    <xf numFmtId="43" fontId="8" fillId="0" borderId="10" xfId="63" applyFont="1" applyFill="1" applyBorder="1" applyAlignment="1">
      <alignment horizontal="right" vertical="center" wrapText="1"/>
    </xf>
    <xf numFmtId="1" fontId="23" fillId="0" borderId="10" xfId="0" applyNumberFormat="1" applyFont="1" applyFill="1" applyBorder="1" applyAlignment="1">
      <alignment horizontal="left" wrapText="1"/>
    </xf>
    <xf numFmtId="169" fontId="8" fillId="0" borderId="11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1" fontId="8" fillId="0" borderId="17" xfId="0" applyNumberFormat="1" applyFont="1" applyFill="1" applyBorder="1" applyAlignment="1">
      <alignment wrapText="1"/>
    </xf>
    <xf numFmtId="168" fontId="8" fillId="0" borderId="10" xfId="0" applyNumberFormat="1" applyFont="1" applyFill="1" applyBorder="1" applyAlignment="1">
      <alignment wrapText="1"/>
    </xf>
    <xf numFmtId="169" fontId="8" fillId="0" borderId="10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22" fillId="0" borderId="10" xfId="0" applyFont="1" applyFill="1" applyBorder="1" applyAlignment="1">
      <alignment/>
    </xf>
    <xf numFmtId="1" fontId="23" fillId="0" borderId="10" xfId="0" applyNumberFormat="1" applyFont="1" applyFill="1" applyBorder="1" applyAlignment="1">
      <alignment wrapText="1"/>
    </xf>
    <xf numFmtId="169" fontId="8" fillId="0" borderId="10" xfId="0" applyNumberFormat="1" applyFont="1" applyBorder="1" applyAlignment="1">
      <alignment/>
    </xf>
    <xf numFmtId="49" fontId="16" fillId="0" borderId="17" xfId="0" applyNumberFormat="1" applyFont="1" applyFill="1" applyBorder="1" applyAlignment="1">
      <alignment/>
    </xf>
    <xf numFmtId="0" fontId="61" fillId="0" borderId="0" xfId="0" applyFont="1" applyFill="1" applyBorder="1" applyAlignment="1">
      <alignment horizontal="centerContinuous" vertical="center" wrapText="1"/>
    </xf>
    <xf numFmtId="0" fontId="0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Continuous" vertical="center" wrapText="1"/>
    </xf>
    <xf numFmtId="0" fontId="0" fillId="0" borderId="10" xfId="0" applyFont="1" applyBorder="1" applyAlignment="1">
      <alignment/>
    </xf>
    <xf numFmtId="168" fontId="28" fillId="0" borderId="10" xfId="0" applyNumberFormat="1" applyFont="1" applyBorder="1" applyAlignment="1">
      <alignment/>
    </xf>
    <xf numFmtId="0" fontId="10" fillId="0" borderId="17" xfId="0" applyFont="1" applyBorder="1" applyAlignment="1">
      <alignment/>
    </xf>
    <xf numFmtId="174" fontId="17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22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wrapText="1"/>
    </xf>
    <xf numFmtId="171" fontId="10" fillId="0" borderId="10" xfId="64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right" wrapText="1"/>
    </xf>
    <xf numFmtId="0" fontId="23" fillId="0" borderId="0" xfId="0" applyFont="1" applyBorder="1" applyAlignment="1">
      <alignment horizontal="right"/>
    </xf>
    <xf numFmtId="0" fontId="52" fillId="0" borderId="17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2" fillId="0" borderId="18" xfId="0" applyFont="1" applyBorder="1" applyAlignment="1">
      <alignment horizontal="right" vertical="justify"/>
    </xf>
    <xf numFmtId="0" fontId="23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26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52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69" fontId="29" fillId="0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14"/>
  <sheetViews>
    <sheetView zoomScalePageLayoutView="0" workbookViewId="0" topLeftCell="A1">
      <selection activeCell="C2" sqref="C2:D2"/>
    </sheetView>
  </sheetViews>
  <sheetFormatPr defaultColWidth="9.140625" defaultRowHeight="12.75"/>
  <cols>
    <col min="1" max="1" width="11.57421875" style="1" customWidth="1"/>
    <col min="2" max="2" width="30.00390625" style="1" customWidth="1"/>
    <col min="3" max="3" width="40.00390625" style="1" customWidth="1"/>
    <col min="4" max="4" width="13.421875" style="1" customWidth="1"/>
    <col min="5" max="16384" width="9.140625" style="1" customWidth="1"/>
  </cols>
  <sheetData>
    <row r="1" spans="3:4" ht="30">
      <c r="C1" s="131"/>
      <c r="D1" s="131" t="s">
        <v>55</v>
      </c>
    </row>
    <row r="2" spans="3:4" ht="12.75" customHeight="1">
      <c r="C2" s="268" t="s">
        <v>342</v>
      </c>
      <c r="D2" s="268"/>
    </row>
    <row r="3" spans="3:4" ht="48.75" customHeight="1">
      <c r="C3" s="267" t="s">
        <v>288</v>
      </c>
      <c r="D3" s="267"/>
    </row>
    <row r="4" spans="3:4" ht="19.5" customHeight="1">
      <c r="C4" s="275" t="s">
        <v>340</v>
      </c>
      <c r="D4" s="275"/>
    </row>
    <row r="5" spans="3:4" ht="19.5" customHeight="1">
      <c r="C5" s="129"/>
      <c r="D5" s="129"/>
    </row>
    <row r="6" spans="1:4" ht="54.75" customHeight="1">
      <c r="A6" s="173"/>
      <c r="B6" s="273" t="s">
        <v>245</v>
      </c>
      <c r="C6" s="273"/>
      <c r="D6" s="273"/>
    </row>
    <row r="7" spans="1:4" ht="15.75">
      <c r="A7" s="173"/>
      <c r="B7" s="274"/>
      <c r="C7" s="274"/>
      <c r="D7" s="274"/>
    </row>
    <row r="8" spans="1:4" ht="33.75" customHeight="1">
      <c r="A8" s="269" t="s">
        <v>103</v>
      </c>
      <c r="B8" s="270"/>
      <c r="C8" s="271" t="s">
        <v>171</v>
      </c>
      <c r="D8" s="271" t="s">
        <v>242</v>
      </c>
    </row>
    <row r="9" spans="1:4" ht="57">
      <c r="A9" s="174" t="s">
        <v>105</v>
      </c>
      <c r="B9" s="175" t="s">
        <v>57</v>
      </c>
      <c r="C9" s="272"/>
      <c r="D9" s="272"/>
    </row>
    <row r="10" spans="1:4" ht="63">
      <c r="A10" s="176" t="s">
        <v>233</v>
      </c>
      <c r="B10" s="154" t="s">
        <v>243</v>
      </c>
      <c r="C10" s="177" t="s">
        <v>244</v>
      </c>
      <c r="D10" s="178">
        <v>100</v>
      </c>
    </row>
    <row r="11" spans="1:4" ht="47.25">
      <c r="A11" s="176" t="s">
        <v>233</v>
      </c>
      <c r="B11" s="130" t="s">
        <v>234</v>
      </c>
      <c r="C11" s="179" t="s">
        <v>235</v>
      </c>
      <c r="D11" s="178">
        <v>100</v>
      </c>
    </row>
    <row r="12" spans="1:4" ht="31.5">
      <c r="A12" s="176" t="s">
        <v>233</v>
      </c>
      <c r="B12" s="154" t="s">
        <v>236</v>
      </c>
      <c r="C12" s="180" t="s">
        <v>237</v>
      </c>
      <c r="D12" s="178">
        <v>100</v>
      </c>
    </row>
    <row r="13" spans="1:4" ht="31.5">
      <c r="A13" s="176" t="s">
        <v>233</v>
      </c>
      <c r="B13" s="181" t="s">
        <v>211</v>
      </c>
      <c r="C13" s="180" t="s">
        <v>138</v>
      </c>
      <c r="D13" s="178">
        <v>100</v>
      </c>
    </row>
    <row r="14" spans="1:4" ht="31.5">
      <c r="A14" s="176" t="s">
        <v>233</v>
      </c>
      <c r="B14" s="181" t="s">
        <v>147</v>
      </c>
      <c r="C14" s="180" t="s">
        <v>148</v>
      </c>
      <c r="D14" s="178">
        <v>100</v>
      </c>
    </row>
  </sheetData>
  <sheetProtection/>
  <mergeCells count="8">
    <mergeCell ref="C3:D3"/>
    <mergeCell ref="C2:D2"/>
    <mergeCell ref="A8:B8"/>
    <mergeCell ref="C8:C9"/>
    <mergeCell ref="D8:D9"/>
    <mergeCell ref="B6:D6"/>
    <mergeCell ref="B7:D7"/>
    <mergeCell ref="C4:D4"/>
  </mergeCells>
  <printOptions/>
  <pageMargins left="0.64" right="0.17" top="0.36" bottom="1" header="0.28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1:I155"/>
  <sheetViews>
    <sheetView zoomScalePageLayoutView="0" workbookViewId="0" topLeftCell="A1">
      <selection activeCell="C2" sqref="C2:H2"/>
    </sheetView>
  </sheetViews>
  <sheetFormatPr defaultColWidth="9.140625" defaultRowHeight="12.75"/>
  <cols>
    <col min="1" max="1" width="4.8515625" style="1" customWidth="1"/>
    <col min="2" max="2" width="52.28125" style="1" customWidth="1"/>
    <col min="3" max="3" width="4.7109375" style="1" customWidth="1"/>
    <col min="4" max="4" width="4.57421875" style="1" customWidth="1"/>
    <col min="5" max="5" width="3.7109375" style="1" customWidth="1"/>
    <col min="6" max="6" width="9.28125" style="1" customWidth="1"/>
    <col min="7" max="7" width="5.28125" style="1" customWidth="1"/>
    <col min="8" max="8" width="10.28125" style="1" customWidth="1"/>
    <col min="9" max="16384" width="9.140625" style="1" customWidth="1"/>
  </cols>
  <sheetData>
    <row r="1" ht="12.75">
      <c r="F1" s="1" t="s">
        <v>336</v>
      </c>
    </row>
    <row r="2" spans="3:8" ht="51" customHeight="1">
      <c r="C2" s="265" t="s">
        <v>344</v>
      </c>
      <c r="D2" s="265"/>
      <c r="E2" s="265"/>
      <c r="F2" s="265"/>
      <c r="G2" s="265"/>
      <c r="H2" s="265"/>
    </row>
    <row r="3" spans="5:8" ht="12.75">
      <c r="E3" s="264" t="s">
        <v>341</v>
      </c>
      <c r="F3" s="264"/>
      <c r="G3" s="264"/>
      <c r="H3" s="264"/>
    </row>
    <row r="4" spans="1:9" ht="15.75">
      <c r="A4" s="294" t="s">
        <v>191</v>
      </c>
      <c r="B4" s="294"/>
      <c r="C4" s="294"/>
      <c r="D4" s="294"/>
      <c r="E4" s="294"/>
      <c r="F4" s="294"/>
      <c r="G4" s="294"/>
      <c r="H4" s="294"/>
      <c r="I4" s="294"/>
    </row>
    <row r="5" spans="1:8" ht="15.75">
      <c r="A5" s="294" t="s">
        <v>330</v>
      </c>
      <c r="B5" s="294"/>
      <c r="C5" s="294"/>
      <c r="D5" s="294"/>
      <c r="E5" s="294"/>
      <c r="F5" s="294"/>
      <c r="G5" s="294"/>
      <c r="H5" s="294"/>
    </row>
    <row r="6" ht="12.75">
      <c r="H6" s="1" t="s">
        <v>52</v>
      </c>
    </row>
    <row r="7" spans="1:9" ht="72" customHeight="1">
      <c r="A7" s="12" t="s">
        <v>18</v>
      </c>
      <c r="B7" s="106" t="s">
        <v>19</v>
      </c>
      <c r="C7" s="12" t="s">
        <v>51</v>
      </c>
      <c r="D7" s="12" t="s">
        <v>20</v>
      </c>
      <c r="E7" s="12" t="s">
        <v>53</v>
      </c>
      <c r="F7" s="12" t="s">
        <v>21</v>
      </c>
      <c r="G7" s="12" t="s">
        <v>22</v>
      </c>
      <c r="H7" s="105" t="s">
        <v>274</v>
      </c>
      <c r="I7" s="105" t="s">
        <v>328</v>
      </c>
    </row>
    <row r="8" spans="1:9" ht="22.5" customHeight="1">
      <c r="A8" s="38">
        <v>1</v>
      </c>
      <c r="B8" s="39" t="s">
        <v>192</v>
      </c>
      <c r="C8" s="40">
        <v>871</v>
      </c>
      <c r="D8" s="41" t="s">
        <v>24</v>
      </c>
      <c r="E8" s="41" t="s">
        <v>24</v>
      </c>
      <c r="F8" s="41" t="s">
        <v>25</v>
      </c>
      <c r="G8" s="41" t="s">
        <v>23</v>
      </c>
      <c r="H8" s="42">
        <f>H9+H38+H43+H48+H58+H91+H96+H112</f>
        <v>23248.000000000004</v>
      </c>
      <c r="I8" s="42">
        <f>I9+I38+I43+I48+I58+I91+I96+I112</f>
        <v>27873.899999999998</v>
      </c>
    </row>
    <row r="9" spans="1:9" ht="14.25">
      <c r="A9" s="7"/>
      <c r="B9" s="6" t="s">
        <v>26</v>
      </c>
      <c r="C9" s="201">
        <v>871</v>
      </c>
      <c r="D9" s="3" t="s">
        <v>27</v>
      </c>
      <c r="E9" s="3" t="s">
        <v>24</v>
      </c>
      <c r="F9" s="3" t="s">
        <v>25</v>
      </c>
      <c r="G9" s="90" t="s">
        <v>23</v>
      </c>
      <c r="H9" s="18">
        <f>H10+H14+H27+H31</f>
        <v>5195.200000000001</v>
      </c>
      <c r="I9" s="18">
        <f>I10+I14+I27+I31</f>
        <v>5296.5</v>
      </c>
    </row>
    <row r="10" spans="1:9" ht="25.5">
      <c r="A10" s="7"/>
      <c r="B10" s="8" t="s">
        <v>33</v>
      </c>
      <c r="C10" s="201">
        <v>871</v>
      </c>
      <c r="D10" s="3" t="s">
        <v>27</v>
      </c>
      <c r="E10" s="3" t="s">
        <v>34</v>
      </c>
      <c r="F10" s="3" t="s">
        <v>25</v>
      </c>
      <c r="G10" s="3" t="s">
        <v>23</v>
      </c>
      <c r="H10" s="138">
        <f aca="true" t="shared" si="0" ref="H10:I12">H11</f>
        <v>681.5</v>
      </c>
      <c r="I10" s="138">
        <f t="shared" si="0"/>
        <v>681.5</v>
      </c>
    </row>
    <row r="11" spans="1:9" ht="38.25">
      <c r="A11" s="7"/>
      <c r="B11" s="9" t="s">
        <v>29</v>
      </c>
      <c r="C11" s="7">
        <v>871</v>
      </c>
      <c r="D11" s="4" t="s">
        <v>27</v>
      </c>
      <c r="E11" s="4" t="s">
        <v>34</v>
      </c>
      <c r="F11" s="4" t="s">
        <v>30</v>
      </c>
      <c r="G11" s="4" t="s">
        <v>23</v>
      </c>
      <c r="H11" s="43">
        <f t="shared" si="0"/>
        <v>681.5</v>
      </c>
      <c r="I11" s="43">
        <f t="shared" si="0"/>
        <v>681.5</v>
      </c>
    </row>
    <row r="12" spans="1:9" ht="12.75">
      <c r="A12" s="7"/>
      <c r="B12" s="10" t="s">
        <v>1</v>
      </c>
      <c r="C12" s="7">
        <v>871</v>
      </c>
      <c r="D12" s="4" t="s">
        <v>27</v>
      </c>
      <c r="E12" s="4" t="s">
        <v>34</v>
      </c>
      <c r="F12" s="11" t="s">
        <v>0</v>
      </c>
      <c r="G12" s="4" t="s">
        <v>23</v>
      </c>
      <c r="H12" s="43">
        <f t="shared" si="0"/>
        <v>681.5</v>
      </c>
      <c r="I12" s="43">
        <f t="shared" si="0"/>
        <v>681.5</v>
      </c>
    </row>
    <row r="13" spans="1:9" ht="15">
      <c r="A13" s="7"/>
      <c r="B13" s="182" t="s">
        <v>251</v>
      </c>
      <c r="C13" s="7">
        <v>871</v>
      </c>
      <c r="D13" s="4" t="s">
        <v>27</v>
      </c>
      <c r="E13" s="4" t="s">
        <v>34</v>
      </c>
      <c r="F13" s="11" t="s">
        <v>0</v>
      </c>
      <c r="G13" s="91">
        <v>121</v>
      </c>
      <c r="H13" s="43">
        <v>681.5</v>
      </c>
      <c r="I13" s="43">
        <v>681.5</v>
      </c>
    </row>
    <row r="14" spans="1:9" ht="38.25">
      <c r="A14" s="7"/>
      <c r="B14" s="8" t="s">
        <v>35</v>
      </c>
      <c r="C14" s="201">
        <v>871</v>
      </c>
      <c r="D14" s="3" t="s">
        <v>27</v>
      </c>
      <c r="E14" s="3" t="s">
        <v>36</v>
      </c>
      <c r="F14" s="3" t="s">
        <v>25</v>
      </c>
      <c r="G14" s="90" t="s">
        <v>23</v>
      </c>
      <c r="H14" s="20">
        <f>H15+H23</f>
        <v>3957.6000000000004</v>
      </c>
      <c r="I14" s="20">
        <f>I15+I23</f>
        <v>3975</v>
      </c>
    </row>
    <row r="15" spans="1:9" ht="38.25">
      <c r="A15" s="7"/>
      <c r="B15" s="8" t="s">
        <v>29</v>
      </c>
      <c r="C15" s="201">
        <v>871</v>
      </c>
      <c r="D15" s="3" t="s">
        <v>27</v>
      </c>
      <c r="E15" s="3" t="s">
        <v>36</v>
      </c>
      <c r="F15" s="3" t="s">
        <v>30</v>
      </c>
      <c r="G15" s="90" t="s">
        <v>23</v>
      </c>
      <c r="H15" s="20">
        <f>H16</f>
        <v>3924.5000000000005</v>
      </c>
      <c r="I15" s="20">
        <f>I16</f>
        <v>3941.9</v>
      </c>
    </row>
    <row r="16" spans="1:9" ht="12.75">
      <c r="A16" s="7"/>
      <c r="B16" s="10" t="s">
        <v>31</v>
      </c>
      <c r="C16" s="7">
        <v>871</v>
      </c>
      <c r="D16" s="4" t="s">
        <v>27</v>
      </c>
      <c r="E16" s="4" t="s">
        <v>36</v>
      </c>
      <c r="F16" s="4" t="s">
        <v>32</v>
      </c>
      <c r="G16" s="91" t="s">
        <v>23</v>
      </c>
      <c r="H16" s="21">
        <f>H17+H19+H20+H21+H22+H18</f>
        <v>3924.5000000000005</v>
      </c>
      <c r="I16" s="21">
        <f>I17+I19+I20+I21+I22+I18</f>
        <v>3941.9</v>
      </c>
    </row>
    <row r="17" spans="1:9" ht="15">
      <c r="A17" s="7"/>
      <c r="B17" s="182" t="s">
        <v>251</v>
      </c>
      <c r="C17" s="7">
        <v>871</v>
      </c>
      <c r="D17" s="4" t="s">
        <v>27</v>
      </c>
      <c r="E17" s="4" t="s">
        <v>36</v>
      </c>
      <c r="F17" s="4" t="s">
        <v>32</v>
      </c>
      <c r="G17" s="91">
        <v>121</v>
      </c>
      <c r="H17" s="21">
        <v>3424.3</v>
      </c>
      <c r="I17" s="21">
        <v>3424.3</v>
      </c>
    </row>
    <row r="18" spans="1:9" ht="30">
      <c r="A18" s="7"/>
      <c r="B18" s="182" t="s">
        <v>252</v>
      </c>
      <c r="C18" s="7">
        <v>871</v>
      </c>
      <c r="D18" s="4" t="s">
        <v>27</v>
      </c>
      <c r="E18" s="4" t="s">
        <v>36</v>
      </c>
      <c r="F18" s="4" t="s">
        <v>32</v>
      </c>
      <c r="G18" s="91">
        <v>122</v>
      </c>
      <c r="H18" s="21">
        <v>0.9</v>
      </c>
      <c r="I18" s="21">
        <v>0.9</v>
      </c>
    </row>
    <row r="19" spans="1:9" ht="31.5">
      <c r="A19" s="7"/>
      <c r="B19" s="152" t="s">
        <v>253</v>
      </c>
      <c r="C19" s="7">
        <v>871</v>
      </c>
      <c r="D19" s="4" t="s">
        <v>27</v>
      </c>
      <c r="E19" s="4" t="s">
        <v>36</v>
      </c>
      <c r="F19" s="4" t="s">
        <v>32</v>
      </c>
      <c r="G19" s="91">
        <v>242</v>
      </c>
      <c r="H19" s="21">
        <v>295.2</v>
      </c>
      <c r="I19" s="21">
        <v>299.9</v>
      </c>
    </row>
    <row r="20" spans="1:9" ht="31.5">
      <c r="A20" s="7"/>
      <c r="B20" s="152" t="s">
        <v>255</v>
      </c>
      <c r="C20" s="7">
        <v>871</v>
      </c>
      <c r="D20" s="4" t="s">
        <v>27</v>
      </c>
      <c r="E20" s="4" t="s">
        <v>36</v>
      </c>
      <c r="F20" s="4" t="s">
        <v>32</v>
      </c>
      <c r="G20" s="91">
        <v>244</v>
      </c>
      <c r="H20" s="21">
        <v>127.8</v>
      </c>
      <c r="I20" s="21">
        <v>137.6</v>
      </c>
    </row>
    <row r="21" spans="1:9" ht="31.5">
      <c r="A21" s="7"/>
      <c r="B21" s="152" t="s">
        <v>256</v>
      </c>
      <c r="C21" s="7">
        <v>871</v>
      </c>
      <c r="D21" s="4" t="s">
        <v>27</v>
      </c>
      <c r="E21" s="4" t="s">
        <v>36</v>
      </c>
      <c r="F21" s="4" t="s">
        <v>32</v>
      </c>
      <c r="G21" s="91">
        <v>851</v>
      </c>
      <c r="H21" s="21">
        <v>20</v>
      </c>
      <c r="I21" s="21">
        <v>20</v>
      </c>
    </row>
    <row r="22" spans="1:9" ht="15.75">
      <c r="A22" s="7"/>
      <c r="B22" s="152" t="s">
        <v>257</v>
      </c>
      <c r="C22" s="7">
        <v>871</v>
      </c>
      <c r="D22" s="4" t="s">
        <v>27</v>
      </c>
      <c r="E22" s="4" t="s">
        <v>36</v>
      </c>
      <c r="F22" s="4" t="s">
        <v>32</v>
      </c>
      <c r="G22" s="91">
        <v>852</v>
      </c>
      <c r="H22" s="21">
        <v>56.3</v>
      </c>
      <c r="I22" s="21">
        <v>59.2</v>
      </c>
    </row>
    <row r="23" spans="1:9" ht="12.75">
      <c r="A23" s="7"/>
      <c r="B23" s="183" t="s">
        <v>182</v>
      </c>
      <c r="C23" s="7">
        <v>871</v>
      </c>
      <c r="D23" s="3" t="s">
        <v>27</v>
      </c>
      <c r="E23" s="3" t="s">
        <v>36</v>
      </c>
      <c r="F23" s="3" t="s">
        <v>181</v>
      </c>
      <c r="G23" s="90"/>
      <c r="H23" s="20">
        <f aca="true" t="shared" si="1" ref="H23:I25">H24</f>
        <v>33.1</v>
      </c>
      <c r="I23" s="20">
        <f t="shared" si="1"/>
        <v>33.1</v>
      </c>
    </row>
    <row r="24" spans="1:9" ht="36">
      <c r="A24" s="7"/>
      <c r="B24" s="142" t="s">
        <v>184</v>
      </c>
      <c r="C24" s="7">
        <v>871</v>
      </c>
      <c r="D24" s="4" t="s">
        <v>27</v>
      </c>
      <c r="E24" s="4" t="s">
        <v>36</v>
      </c>
      <c r="F24" s="4" t="s">
        <v>152</v>
      </c>
      <c r="G24" s="91"/>
      <c r="H24" s="21">
        <f t="shared" si="1"/>
        <v>33.1</v>
      </c>
      <c r="I24" s="21">
        <f t="shared" si="1"/>
        <v>33.1</v>
      </c>
    </row>
    <row r="25" spans="1:9" ht="36">
      <c r="A25" s="7"/>
      <c r="B25" s="141" t="s">
        <v>260</v>
      </c>
      <c r="C25" s="7">
        <v>871</v>
      </c>
      <c r="D25" s="4" t="s">
        <v>27</v>
      </c>
      <c r="E25" s="4" t="s">
        <v>36</v>
      </c>
      <c r="F25" s="184" t="s">
        <v>152</v>
      </c>
      <c r="G25" s="185" t="s">
        <v>261</v>
      </c>
      <c r="H25" s="21">
        <f t="shared" si="1"/>
        <v>33.1</v>
      </c>
      <c r="I25" s="21">
        <f t="shared" si="1"/>
        <v>33.1</v>
      </c>
    </row>
    <row r="26" spans="1:9" ht="24">
      <c r="A26" s="7"/>
      <c r="B26" s="75" t="s">
        <v>151</v>
      </c>
      <c r="C26" s="7">
        <v>871</v>
      </c>
      <c r="D26" s="4" t="s">
        <v>27</v>
      </c>
      <c r="E26" s="4" t="s">
        <v>36</v>
      </c>
      <c r="F26" s="37" t="s">
        <v>153</v>
      </c>
      <c r="G26" s="186" t="s">
        <v>261</v>
      </c>
      <c r="H26" s="21">
        <v>33.1</v>
      </c>
      <c r="I26" s="21">
        <v>33.1</v>
      </c>
    </row>
    <row r="27" spans="1:9" ht="12.75">
      <c r="A27" s="7"/>
      <c r="B27" s="8" t="s">
        <v>2</v>
      </c>
      <c r="C27" s="7">
        <v>871</v>
      </c>
      <c r="D27" s="3" t="s">
        <v>27</v>
      </c>
      <c r="E27" s="3">
        <v>11</v>
      </c>
      <c r="F27" s="3"/>
      <c r="G27" s="90" t="s">
        <v>23</v>
      </c>
      <c r="H27" s="18">
        <f aca="true" t="shared" si="2" ref="H27:I29">H28</f>
        <v>15</v>
      </c>
      <c r="I27" s="18">
        <f t="shared" si="2"/>
        <v>15</v>
      </c>
    </row>
    <row r="28" spans="1:9" ht="12.75">
      <c r="A28" s="7"/>
      <c r="B28" s="8" t="s">
        <v>2</v>
      </c>
      <c r="C28" s="7">
        <v>871</v>
      </c>
      <c r="D28" s="3" t="s">
        <v>27</v>
      </c>
      <c r="E28" s="3">
        <v>11</v>
      </c>
      <c r="F28" s="3" t="s">
        <v>4</v>
      </c>
      <c r="G28" s="90"/>
      <c r="H28" s="18">
        <f t="shared" si="2"/>
        <v>15</v>
      </c>
      <c r="I28" s="18">
        <f t="shared" si="2"/>
        <v>15</v>
      </c>
    </row>
    <row r="29" spans="1:9" ht="12.75">
      <c r="A29" s="7"/>
      <c r="B29" s="9" t="s">
        <v>5</v>
      </c>
      <c r="C29" s="7">
        <v>871</v>
      </c>
      <c r="D29" s="4" t="s">
        <v>27</v>
      </c>
      <c r="E29" s="4">
        <v>11</v>
      </c>
      <c r="F29" s="4" t="s">
        <v>6</v>
      </c>
      <c r="G29" s="91" t="s">
        <v>23</v>
      </c>
      <c r="H29" s="19">
        <f t="shared" si="2"/>
        <v>15</v>
      </c>
      <c r="I29" s="19">
        <f t="shared" si="2"/>
        <v>15</v>
      </c>
    </row>
    <row r="30" spans="1:9" ht="12.75">
      <c r="A30" s="7"/>
      <c r="B30" s="9" t="s">
        <v>262</v>
      </c>
      <c r="C30" s="7">
        <v>871</v>
      </c>
      <c r="D30" s="4" t="s">
        <v>27</v>
      </c>
      <c r="E30" s="4">
        <v>11</v>
      </c>
      <c r="F30" s="4" t="s">
        <v>6</v>
      </c>
      <c r="G30" s="92" t="s">
        <v>263</v>
      </c>
      <c r="H30" s="19">
        <v>15</v>
      </c>
      <c r="I30" s="19">
        <v>15</v>
      </c>
    </row>
    <row r="31" spans="1:9" ht="12.75">
      <c r="A31" s="7"/>
      <c r="B31" s="8" t="s">
        <v>45</v>
      </c>
      <c r="C31" s="7">
        <v>871</v>
      </c>
      <c r="D31" s="3" t="s">
        <v>27</v>
      </c>
      <c r="E31" s="3">
        <v>13</v>
      </c>
      <c r="F31" s="3"/>
      <c r="G31" s="90"/>
      <c r="H31" s="18">
        <f>H32+H35</f>
        <v>541.1</v>
      </c>
      <c r="I31" s="18">
        <f>I32+I35</f>
        <v>625</v>
      </c>
    </row>
    <row r="32" spans="1:9" ht="38.25">
      <c r="A32" s="7"/>
      <c r="B32" s="126" t="s">
        <v>155</v>
      </c>
      <c r="C32" s="7">
        <v>871</v>
      </c>
      <c r="D32" s="3" t="s">
        <v>27</v>
      </c>
      <c r="E32" s="3">
        <v>13</v>
      </c>
      <c r="F32" s="3" t="s">
        <v>46</v>
      </c>
      <c r="G32" s="187"/>
      <c r="H32" s="18">
        <f>H33</f>
        <v>170</v>
      </c>
      <c r="I32" s="18">
        <f>I33</f>
        <v>200</v>
      </c>
    </row>
    <row r="33" spans="1:9" ht="24">
      <c r="A33" s="7"/>
      <c r="B33" s="188" t="s">
        <v>154</v>
      </c>
      <c r="C33" s="7">
        <v>871</v>
      </c>
      <c r="D33" s="4" t="s">
        <v>27</v>
      </c>
      <c r="E33" s="4">
        <v>13</v>
      </c>
      <c r="F33" s="4" t="s">
        <v>47</v>
      </c>
      <c r="G33" s="92"/>
      <c r="H33" s="19">
        <f>H34</f>
        <v>170</v>
      </c>
      <c r="I33" s="19">
        <f>I34</f>
        <v>200</v>
      </c>
    </row>
    <row r="34" spans="1:9" ht="31.5">
      <c r="A34" s="7"/>
      <c r="B34" s="152" t="s">
        <v>255</v>
      </c>
      <c r="C34" s="7">
        <v>871</v>
      </c>
      <c r="D34" s="4" t="s">
        <v>27</v>
      </c>
      <c r="E34" s="4">
        <v>13</v>
      </c>
      <c r="F34" s="4" t="s">
        <v>47</v>
      </c>
      <c r="G34" s="92" t="s">
        <v>264</v>
      </c>
      <c r="H34" s="19">
        <v>170</v>
      </c>
      <c r="I34" s="19">
        <v>200</v>
      </c>
    </row>
    <row r="35" spans="1:9" ht="25.5">
      <c r="A35" s="7"/>
      <c r="B35" s="126" t="s">
        <v>265</v>
      </c>
      <c r="C35" s="7">
        <v>871</v>
      </c>
      <c r="D35" s="3" t="s">
        <v>27</v>
      </c>
      <c r="E35" s="3">
        <v>13</v>
      </c>
      <c r="F35" s="3" t="s">
        <v>266</v>
      </c>
      <c r="G35" s="187"/>
      <c r="H35" s="18">
        <f>H36</f>
        <v>371.1</v>
      </c>
      <c r="I35" s="18">
        <f>I36</f>
        <v>425</v>
      </c>
    </row>
    <row r="36" spans="1:9" ht="12.75">
      <c r="A36" s="7"/>
      <c r="B36" s="9" t="s">
        <v>116</v>
      </c>
      <c r="C36" s="7">
        <v>871</v>
      </c>
      <c r="D36" s="4" t="s">
        <v>27</v>
      </c>
      <c r="E36" s="4">
        <v>13</v>
      </c>
      <c r="F36" s="4" t="s">
        <v>115</v>
      </c>
      <c r="G36" s="92"/>
      <c r="H36" s="19">
        <f>H37</f>
        <v>371.1</v>
      </c>
      <c r="I36" s="19">
        <f>I37</f>
        <v>425</v>
      </c>
    </row>
    <row r="37" spans="1:9" ht="31.5">
      <c r="A37" s="7"/>
      <c r="B37" s="152" t="s">
        <v>255</v>
      </c>
      <c r="C37" s="7">
        <v>871</v>
      </c>
      <c r="D37" s="4" t="s">
        <v>27</v>
      </c>
      <c r="E37" s="4">
        <v>13</v>
      </c>
      <c r="F37" s="4" t="s">
        <v>115</v>
      </c>
      <c r="G37" s="92" t="s">
        <v>264</v>
      </c>
      <c r="H37" s="19">
        <v>371.1</v>
      </c>
      <c r="I37" s="19">
        <v>425</v>
      </c>
    </row>
    <row r="38" spans="1:9" ht="14.25">
      <c r="A38" s="7"/>
      <c r="B38" s="6" t="s">
        <v>38</v>
      </c>
      <c r="C38" s="7">
        <v>871</v>
      </c>
      <c r="D38" s="3" t="s">
        <v>34</v>
      </c>
      <c r="E38" s="3" t="s">
        <v>24</v>
      </c>
      <c r="F38" s="3" t="s">
        <v>25</v>
      </c>
      <c r="G38" s="90" t="s">
        <v>23</v>
      </c>
      <c r="H38" s="18">
        <f aca="true" t="shared" si="3" ref="H38:I40">H39</f>
        <v>155.1</v>
      </c>
      <c r="I38" s="18">
        <f t="shared" si="3"/>
        <v>155.5</v>
      </c>
    </row>
    <row r="39" spans="1:9" ht="12.75">
      <c r="A39" s="7"/>
      <c r="B39" s="17" t="s">
        <v>7</v>
      </c>
      <c r="C39" s="7">
        <v>871</v>
      </c>
      <c r="D39" s="4" t="s">
        <v>34</v>
      </c>
      <c r="E39" s="11" t="s">
        <v>28</v>
      </c>
      <c r="F39" s="4" t="s">
        <v>25</v>
      </c>
      <c r="G39" s="91" t="s">
        <v>23</v>
      </c>
      <c r="H39" s="19">
        <f t="shared" si="3"/>
        <v>155.1</v>
      </c>
      <c r="I39" s="19">
        <f t="shared" si="3"/>
        <v>155.5</v>
      </c>
    </row>
    <row r="40" spans="1:9" ht="12.75">
      <c r="A40" s="7"/>
      <c r="B40" s="17" t="s">
        <v>9</v>
      </c>
      <c r="C40" s="7">
        <v>871</v>
      </c>
      <c r="D40" s="4" t="s">
        <v>34</v>
      </c>
      <c r="E40" s="11" t="s">
        <v>28</v>
      </c>
      <c r="F40" s="4" t="s">
        <v>10</v>
      </c>
      <c r="G40" s="91"/>
      <c r="H40" s="19">
        <f t="shared" si="3"/>
        <v>155.1</v>
      </c>
      <c r="I40" s="19">
        <f t="shared" si="3"/>
        <v>155.5</v>
      </c>
    </row>
    <row r="41" spans="1:9" ht="25.5">
      <c r="A41" s="7"/>
      <c r="B41" s="9" t="s">
        <v>3</v>
      </c>
      <c r="C41" s="7">
        <v>871</v>
      </c>
      <c r="D41" s="4" t="s">
        <v>34</v>
      </c>
      <c r="E41" s="11" t="s">
        <v>28</v>
      </c>
      <c r="F41" s="4" t="s">
        <v>8</v>
      </c>
      <c r="G41" s="91" t="s">
        <v>23</v>
      </c>
      <c r="H41" s="19">
        <f>SUM(H42:H42)</f>
        <v>155.1</v>
      </c>
      <c r="I41" s="19">
        <f>SUM(I42:I42)</f>
        <v>155.5</v>
      </c>
    </row>
    <row r="42" spans="1:9" ht="15">
      <c r="A42" s="7"/>
      <c r="B42" s="182" t="s">
        <v>251</v>
      </c>
      <c r="C42" s="7">
        <v>871</v>
      </c>
      <c r="D42" s="4" t="s">
        <v>34</v>
      </c>
      <c r="E42" s="11" t="s">
        <v>28</v>
      </c>
      <c r="F42" s="4" t="s">
        <v>8</v>
      </c>
      <c r="G42" s="91">
        <v>121</v>
      </c>
      <c r="H42" s="21">
        <v>155.1</v>
      </c>
      <c r="I42" s="21">
        <v>155.5</v>
      </c>
    </row>
    <row r="43" spans="1:9" ht="14.25">
      <c r="A43" s="7"/>
      <c r="B43" s="6" t="s">
        <v>167</v>
      </c>
      <c r="C43" s="7">
        <v>871</v>
      </c>
      <c r="D43" s="16" t="s">
        <v>28</v>
      </c>
      <c r="E43" s="3" t="s">
        <v>24</v>
      </c>
      <c r="F43" s="3" t="s">
        <v>25</v>
      </c>
      <c r="G43" s="43"/>
      <c r="H43" s="146">
        <f aca="true" t="shared" si="4" ref="H43:I46">H44</f>
        <v>100</v>
      </c>
      <c r="I43" s="235">
        <f t="shared" si="4"/>
        <v>0</v>
      </c>
    </row>
    <row r="44" spans="1:9" ht="12.75">
      <c r="A44" s="7"/>
      <c r="B44" s="126" t="s">
        <v>135</v>
      </c>
      <c r="C44" s="7">
        <v>871</v>
      </c>
      <c r="D44" s="127" t="s">
        <v>28</v>
      </c>
      <c r="E44" s="127" t="s">
        <v>122</v>
      </c>
      <c r="F44" s="3"/>
      <c r="G44" s="3"/>
      <c r="H44" s="146">
        <f t="shared" si="4"/>
        <v>100</v>
      </c>
      <c r="I44" s="235">
        <f t="shared" si="4"/>
        <v>0</v>
      </c>
    </row>
    <row r="45" spans="1:9" ht="12.75">
      <c r="A45" s="7"/>
      <c r="B45" s="17" t="s">
        <v>168</v>
      </c>
      <c r="C45" s="7">
        <v>871</v>
      </c>
      <c r="D45" s="11" t="s">
        <v>28</v>
      </c>
      <c r="E45" s="11" t="s">
        <v>122</v>
      </c>
      <c r="F45" s="4" t="s">
        <v>137</v>
      </c>
      <c r="G45" s="43"/>
      <c r="H45" s="145">
        <f t="shared" si="4"/>
        <v>100</v>
      </c>
      <c r="I45" s="236">
        <f t="shared" si="4"/>
        <v>0</v>
      </c>
    </row>
    <row r="46" spans="1:9" ht="63">
      <c r="A46" s="7"/>
      <c r="B46" s="149" t="s">
        <v>298</v>
      </c>
      <c r="C46" s="7">
        <v>871</v>
      </c>
      <c r="D46" s="11" t="s">
        <v>28</v>
      </c>
      <c r="E46" s="11" t="s">
        <v>122</v>
      </c>
      <c r="F46" s="4" t="s">
        <v>201</v>
      </c>
      <c r="G46" s="189"/>
      <c r="H46" s="145">
        <f t="shared" si="4"/>
        <v>100</v>
      </c>
      <c r="I46" s="236">
        <f t="shared" si="4"/>
        <v>0</v>
      </c>
    </row>
    <row r="47" spans="1:9" ht="30">
      <c r="A47" s="7"/>
      <c r="B47" s="182" t="s">
        <v>255</v>
      </c>
      <c r="C47" s="7">
        <v>871</v>
      </c>
      <c r="D47" s="11" t="s">
        <v>28</v>
      </c>
      <c r="E47" s="11" t="s">
        <v>122</v>
      </c>
      <c r="F47" s="4" t="s">
        <v>201</v>
      </c>
      <c r="G47" s="190">
        <v>244</v>
      </c>
      <c r="H47" s="145">
        <v>100</v>
      </c>
      <c r="I47" s="145"/>
    </row>
    <row r="48" spans="1:9" ht="12.75">
      <c r="A48" s="7"/>
      <c r="B48" s="15" t="s">
        <v>179</v>
      </c>
      <c r="C48" s="7">
        <v>871</v>
      </c>
      <c r="D48" s="16" t="s">
        <v>36</v>
      </c>
      <c r="E48" s="16"/>
      <c r="F48" s="3"/>
      <c r="G48" s="139"/>
      <c r="H48" s="146">
        <f>H49</f>
        <v>5654.5</v>
      </c>
      <c r="I48" s="146">
        <f>I49</f>
        <v>6133.9</v>
      </c>
    </row>
    <row r="49" spans="1:9" ht="12.75">
      <c r="A49" s="7"/>
      <c r="B49" s="8" t="s">
        <v>180</v>
      </c>
      <c r="C49" s="7">
        <v>871</v>
      </c>
      <c r="D49" s="16" t="s">
        <v>36</v>
      </c>
      <c r="E49" s="16" t="s">
        <v>124</v>
      </c>
      <c r="F49" s="3"/>
      <c r="G49" s="139"/>
      <c r="H49" s="146">
        <f>H50+H53</f>
        <v>5654.5</v>
      </c>
      <c r="I49" s="146">
        <f>I50+I53</f>
        <v>6133.9</v>
      </c>
    </row>
    <row r="50" spans="1:9" ht="15.75">
      <c r="A50" s="7"/>
      <c r="B50" s="152" t="s">
        <v>267</v>
      </c>
      <c r="C50" s="7">
        <v>871</v>
      </c>
      <c r="D50" s="11" t="s">
        <v>36</v>
      </c>
      <c r="E50" s="11" t="s">
        <v>124</v>
      </c>
      <c r="F50" s="150" t="s">
        <v>268</v>
      </c>
      <c r="G50" s="91"/>
      <c r="H50" s="145">
        <f>H51</f>
        <v>3000</v>
      </c>
      <c r="I50" s="145">
        <f>I51</f>
        <v>3483.9</v>
      </c>
    </row>
    <row r="51" spans="1:9" ht="78.75">
      <c r="A51" s="7"/>
      <c r="B51" s="152" t="s">
        <v>269</v>
      </c>
      <c r="C51" s="7">
        <v>871</v>
      </c>
      <c r="D51" s="11" t="s">
        <v>36</v>
      </c>
      <c r="E51" s="11" t="s">
        <v>124</v>
      </c>
      <c r="F51" s="150" t="s">
        <v>270</v>
      </c>
      <c r="G51" s="91"/>
      <c r="H51" s="145">
        <f>H52</f>
        <v>3000</v>
      </c>
      <c r="I51" s="145">
        <f>I52</f>
        <v>3483.9</v>
      </c>
    </row>
    <row r="52" spans="1:9" ht="30">
      <c r="A52" s="7"/>
      <c r="B52" s="182" t="s">
        <v>255</v>
      </c>
      <c r="C52" s="7">
        <v>871</v>
      </c>
      <c r="D52" s="11" t="s">
        <v>36</v>
      </c>
      <c r="E52" s="11" t="s">
        <v>124</v>
      </c>
      <c r="F52" s="150" t="s">
        <v>270</v>
      </c>
      <c r="G52" s="91">
        <v>244</v>
      </c>
      <c r="H52" s="145">
        <v>3000</v>
      </c>
      <c r="I52" s="145">
        <v>3483.9</v>
      </c>
    </row>
    <row r="53" spans="1:9" ht="12.75">
      <c r="A53" s="7"/>
      <c r="B53" s="17" t="s">
        <v>168</v>
      </c>
      <c r="C53" s="7">
        <v>871</v>
      </c>
      <c r="D53" s="11" t="s">
        <v>36</v>
      </c>
      <c r="E53" s="11" t="s">
        <v>124</v>
      </c>
      <c r="F53" s="4" t="s">
        <v>137</v>
      </c>
      <c r="G53" s="91"/>
      <c r="H53" s="145">
        <f>H54+H56</f>
        <v>2654.5</v>
      </c>
      <c r="I53" s="145">
        <f>I54+I56</f>
        <v>2650</v>
      </c>
    </row>
    <row r="54" spans="1:9" ht="38.25">
      <c r="A54" s="7"/>
      <c r="B54" s="9" t="s">
        <v>301</v>
      </c>
      <c r="C54" s="7">
        <v>871</v>
      </c>
      <c r="D54" s="11" t="s">
        <v>36</v>
      </c>
      <c r="E54" s="11" t="s">
        <v>124</v>
      </c>
      <c r="F54" s="4" t="s">
        <v>302</v>
      </c>
      <c r="G54" s="91"/>
      <c r="H54" s="145">
        <f>H55</f>
        <v>1854.5</v>
      </c>
      <c r="I54" s="145">
        <f>I55</f>
        <v>1750</v>
      </c>
    </row>
    <row r="55" spans="1:9" ht="30">
      <c r="A55" s="7"/>
      <c r="B55" s="182" t="s">
        <v>255</v>
      </c>
      <c r="C55" s="7">
        <v>871</v>
      </c>
      <c r="D55" s="11" t="s">
        <v>36</v>
      </c>
      <c r="E55" s="11" t="s">
        <v>124</v>
      </c>
      <c r="F55" s="4" t="s">
        <v>302</v>
      </c>
      <c r="G55" s="91">
        <v>244</v>
      </c>
      <c r="H55" s="145">
        <v>1854.5</v>
      </c>
      <c r="I55" s="145">
        <v>1750</v>
      </c>
    </row>
    <row r="56" spans="1:9" ht="38.25">
      <c r="A56" s="7"/>
      <c r="B56" s="9" t="s">
        <v>303</v>
      </c>
      <c r="C56" s="7">
        <v>871</v>
      </c>
      <c r="D56" s="11" t="s">
        <v>36</v>
      </c>
      <c r="E56" s="11" t="s">
        <v>124</v>
      </c>
      <c r="F56" s="11" t="s">
        <v>304</v>
      </c>
      <c r="G56" s="91"/>
      <c r="H56" s="145">
        <f>H57</f>
        <v>800</v>
      </c>
      <c r="I56" s="145">
        <f>I57</f>
        <v>900</v>
      </c>
    </row>
    <row r="57" spans="1:9" ht="30">
      <c r="A57" s="7"/>
      <c r="B57" s="182" t="s">
        <v>255</v>
      </c>
      <c r="C57" s="7">
        <v>871</v>
      </c>
      <c r="D57" s="11" t="s">
        <v>36</v>
      </c>
      <c r="E57" s="11" t="s">
        <v>124</v>
      </c>
      <c r="F57" s="11" t="s">
        <v>304</v>
      </c>
      <c r="G57" s="91">
        <v>244</v>
      </c>
      <c r="H57" s="145">
        <v>800</v>
      </c>
      <c r="I57" s="145">
        <v>900</v>
      </c>
    </row>
    <row r="58" spans="1:9" ht="14.25">
      <c r="A58" s="7"/>
      <c r="B58" s="6" t="s">
        <v>39</v>
      </c>
      <c r="C58" s="7">
        <v>871</v>
      </c>
      <c r="D58" s="3" t="s">
        <v>37</v>
      </c>
      <c r="E58" s="3" t="s">
        <v>24</v>
      </c>
      <c r="F58" s="3" t="s">
        <v>25</v>
      </c>
      <c r="G58" s="90" t="s">
        <v>23</v>
      </c>
      <c r="H58" s="191">
        <f>H59+H63+H77</f>
        <v>7502</v>
      </c>
      <c r="I58" s="191">
        <f>I59+I63+I77</f>
        <v>10804.2</v>
      </c>
    </row>
    <row r="59" spans="1:9" ht="12.75">
      <c r="A59" s="7"/>
      <c r="B59" s="15" t="s">
        <v>40</v>
      </c>
      <c r="C59" s="7">
        <v>871</v>
      </c>
      <c r="D59" s="3" t="s">
        <v>37</v>
      </c>
      <c r="E59" s="3" t="s">
        <v>27</v>
      </c>
      <c r="F59" s="3" t="s">
        <v>25</v>
      </c>
      <c r="G59" s="90" t="s">
        <v>23</v>
      </c>
      <c r="H59" s="18">
        <f aca="true" t="shared" si="5" ref="H59:I61">H60</f>
        <v>350</v>
      </c>
      <c r="I59" s="18">
        <f t="shared" si="5"/>
        <v>400</v>
      </c>
    </row>
    <row r="60" spans="1:9" ht="12.75">
      <c r="A60" s="7"/>
      <c r="B60" s="9" t="s">
        <v>118</v>
      </c>
      <c r="C60" s="7">
        <v>871</v>
      </c>
      <c r="D60" s="4" t="s">
        <v>37</v>
      </c>
      <c r="E60" s="4" t="s">
        <v>27</v>
      </c>
      <c r="F60" s="11" t="s">
        <v>117</v>
      </c>
      <c r="G60" s="91" t="s">
        <v>23</v>
      </c>
      <c r="H60" s="145">
        <f t="shared" si="5"/>
        <v>350</v>
      </c>
      <c r="I60" s="145">
        <f t="shared" si="5"/>
        <v>400</v>
      </c>
    </row>
    <row r="61" spans="1:9" ht="25.5">
      <c r="A61" s="7"/>
      <c r="B61" s="9" t="s">
        <v>120</v>
      </c>
      <c r="C61" s="7">
        <v>871</v>
      </c>
      <c r="D61" s="4" t="s">
        <v>37</v>
      </c>
      <c r="E61" s="4" t="s">
        <v>27</v>
      </c>
      <c r="F61" s="4" t="s">
        <v>119</v>
      </c>
      <c r="G61" s="91"/>
      <c r="H61" s="145">
        <f t="shared" si="5"/>
        <v>350</v>
      </c>
      <c r="I61" s="145">
        <f t="shared" si="5"/>
        <v>400</v>
      </c>
    </row>
    <row r="62" spans="1:9" ht="25.5">
      <c r="A62" s="7"/>
      <c r="B62" s="220" t="s">
        <v>254</v>
      </c>
      <c r="C62" s="7">
        <v>871</v>
      </c>
      <c r="D62" s="4" t="s">
        <v>37</v>
      </c>
      <c r="E62" s="4" t="s">
        <v>27</v>
      </c>
      <c r="F62" s="4" t="s">
        <v>119</v>
      </c>
      <c r="G62" s="91">
        <v>243</v>
      </c>
      <c r="H62" s="145">
        <v>350</v>
      </c>
      <c r="I62" s="145">
        <v>400</v>
      </c>
    </row>
    <row r="63" spans="1:9" ht="12.75">
      <c r="A63" s="7"/>
      <c r="B63" s="15" t="s">
        <v>15</v>
      </c>
      <c r="C63" s="7">
        <v>871</v>
      </c>
      <c r="D63" s="3" t="s">
        <v>37</v>
      </c>
      <c r="E63" s="16" t="s">
        <v>34</v>
      </c>
      <c r="F63" s="3"/>
      <c r="G63" s="90"/>
      <c r="H63" s="18">
        <f>H67+H64+H74</f>
        <v>4902</v>
      </c>
      <c r="I63" s="18">
        <f>I67+I64+I74</f>
        <v>7804.2</v>
      </c>
    </row>
    <row r="64" spans="1:9" ht="12.75">
      <c r="A64" s="7"/>
      <c r="B64" s="9" t="s">
        <v>310</v>
      </c>
      <c r="C64" s="7">
        <v>871</v>
      </c>
      <c r="D64" s="4" t="s">
        <v>37</v>
      </c>
      <c r="E64" s="11" t="s">
        <v>34</v>
      </c>
      <c r="F64" s="4" t="s">
        <v>311</v>
      </c>
      <c r="G64" s="4"/>
      <c r="H64" s="19">
        <f>H65</f>
        <v>243.7</v>
      </c>
      <c r="I64" s="19">
        <f>I65</f>
        <v>345.9</v>
      </c>
    </row>
    <row r="65" spans="1:9" ht="12.75">
      <c r="A65" s="7"/>
      <c r="B65" s="9" t="s">
        <v>312</v>
      </c>
      <c r="C65" s="7">
        <v>871</v>
      </c>
      <c r="D65" s="4" t="s">
        <v>37</v>
      </c>
      <c r="E65" s="11" t="s">
        <v>34</v>
      </c>
      <c r="F65" s="4" t="s">
        <v>313</v>
      </c>
      <c r="G65" s="91"/>
      <c r="H65" s="19">
        <f>H66</f>
        <v>243.7</v>
      </c>
      <c r="I65" s="19">
        <f>I66</f>
        <v>345.9</v>
      </c>
    </row>
    <row r="66" spans="1:9" ht="25.5">
      <c r="A66" s="7"/>
      <c r="B66" s="17" t="s">
        <v>255</v>
      </c>
      <c r="C66" s="7">
        <v>871</v>
      </c>
      <c r="D66" s="4" t="s">
        <v>37</v>
      </c>
      <c r="E66" s="11" t="s">
        <v>34</v>
      </c>
      <c r="F66" s="4" t="s">
        <v>313</v>
      </c>
      <c r="G66" s="91">
        <v>244</v>
      </c>
      <c r="H66" s="19">
        <v>243.7</v>
      </c>
      <c r="I66" s="19">
        <v>345.9</v>
      </c>
    </row>
    <row r="67" spans="1:9" ht="12.75">
      <c r="A67" s="7"/>
      <c r="B67" s="9" t="s">
        <v>136</v>
      </c>
      <c r="C67" s="7">
        <v>871</v>
      </c>
      <c r="D67" s="4" t="s">
        <v>37</v>
      </c>
      <c r="E67" s="11" t="s">
        <v>34</v>
      </c>
      <c r="F67" s="4" t="s">
        <v>137</v>
      </c>
      <c r="G67" s="4"/>
      <c r="H67" s="22">
        <f>H68+H70+H72</f>
        <v>1200</v>
      </c>
      <c r="I67" s="22">
        <f>I68+I70+I72</f>
        <v>4000</v>
      </c>
    </row>
    <row r="68" spans="1:9" ht="78.75">
      <c r="A68" s="7"/>
      <c r="B68" s="152" t="s">
        <v>203</v>
      </c>
      <c r="C68" s="7">
        <v>871</v>
      </c>
      <c r="D68" s="4" t="s">
        <v>37</v>
      </c>
      <c r="E68" s="11" t="s">
        <v>34</v>
      </c>
      <c r="F68" s="4" t="s">
        <v>202</v>
      </c>
      <c r="G68" s="11"/>
      <c r="H68" s="22">
        <f>H69</f>
        <v>500</v>
      </c>
      <c r="I68" s="22">
        <f>I69</f>
        <v>0</v>
      </c>
    </row>
    <row r="69" spans="1:9" ht="30">
      <c r="A69" s="7"/>
      <c r="B69" s="182" t="s">
        <v>255</v>
      </c>
      <c r="C69" s="7">
        <v>871</v>
      </c>
      <c r="D69" s="4" t="s">
        <v>37</v>
      </c>
      <c r="E69" s="11" t="s">
        <v>34</v>
      </c>
      <c r="F69" s="4" t="s">
        <v>202</v>
      </c>
      <c r="G69" s="190">
        <v>244</v>
      </c>
      <c r="H69" s="22">
        <v>500</v>
      </c>
      <c r="I69" s="22"/>
    </row>
    <row r="70" spans="1:9" ht="36">
      <c r="A70" s="7"/>
      <c r="B70" s="221" t="s">
        <v>315</v>
      </c>
      <c r="C70" s="7">
        <v>871</v>
      </c>
      <c r="D70" s="4" t="s">
        <v>37</v>
      </c>
      <c r="E70" s="11" t="s">
        <v>34</v>
      </c>
      <c r="F70" s="150" t="s">
        <v>314</v>
      </c>
      <c r="G70" s="91"/>
      <c r="H70" s="192">
        <f>H71</f>
        <v>0</v>
      </c>
      <c r="I70" s="192">
        <f>I71</f>
        <v>4000</v>
      </c>
    </row>
    <row r="71" spans="1:9" ht="30">
      <c r="A71" s="7"/>
      <c r="B71" s="182" t="s">
        <v>255</v>
      </c>
      <c r="C71" s="7">
        <v>871</v>
      </c>
      <c r="D71" s="4" t="s">
        <v>37</v>
      </c>
      <c r="E71" s="11" t="s">
        <v>34</v>
      </c>
      <c r="F71" s="150" t="s">
        <v>314</v>
      </c>
      <c r="G71" s="190">
        <v>244</v>
      </c>
      <c r="H71" s="145"/>
      <c r="I71" s="145">
        <v>4000</v>
      </c>
    </row>
    <row r="72" spans="1:9" ht="78.75">
      <c r="A72" s="7"/>
      <c r="B72" s="152" t="s">
        <v>205</v>
      </c>
      <c r="C72" s="7">
        <v>871</v>
      </c>
      <c r="D72" s="4" t="s">
        <v>37</v>
      </c>
      <c r="E72" s="11" t="s">
        <v>34</v>
      </c>
      <c r="F72" s="4" t="s">
        <v>204</v>
      </c>
      <c r="G72" s="190"/>
      <c r="H72" s="22">
        <f>H73</f>
        <v>700</v>
      </c>
      <c r="I72" s="22">
        <f>I73</f>
        <v>0</v>
      </c>
    </row>
    <row r="73" spans="1:9" ht="31.5">
      <c r="A73" s="7"/>
      <c r="B73" s="152" t="s">
        <v>255</v>
      </c>
      <c r="C73" s="7">
        <v>871</v>
      </c>
      <c r="D73" s="4" t="s">
        <v>37</v>
      </c>
      <c r="E73" s="11" t="s">
        <v>34</v>
      </c>
      <c r="F73" s="4" t="s">
        <v>204</v>
      </c>
      <c r="G73" s="190">
        <v>244</v>
      </c>
      <c r="H73" s="22">
        <v>700</v>
      </c>
      <c r="I73" s="22"/>
    </row>
    <row r="74" spans="1:9" ht="24">
      <c r="A74" s="7"/>
      <c r="B74" s="222" t="s">
        <v>316</v>
      </c>
      <c r="C74" s="7">
        <v>871</v>
      </c>
      <c r="D74" s="223" t="s">
        <v>37</v>
      </c>
      <c r="E74" s="223" t="s">
        <v>34</v>
      </c>
      <c r="F74" s="224" t="s">
        <v>317</v>
      </c>
      <c r="G74" s="225"/>
      <c r="H74" s="22">
        <f>H75</f>
        <v>3458.3</v>
      </c>
      <c r="I74" s="22">
        <f>I75</f>
        <v>3458.3</v>
      </c>
    </row>
    <row r="75" spans="1:9" ht="12.75">
      <c r="A75" s="7"/>
      <c r="B75" s="226" t="s">
        <v>318</v>
      </c>
      <c r="C75" s="7">
        <v>871</v>
      </c>
      <c r="D75" s="223" t="s">
        <v>37</v>
      </c>
      <c r="E75" s="223" t="s">
        <v>34</v>
      </c>
      <c r="F75" s="224" t="s">
        <v>319</v>
      </c>
      <c r="G75" s="225"/>
      <c r="H75" s="22">
        <f>H76</f>
        <v>3458.3</v>
      </c>
      <c r="I75" s="22">
        <f>I76</f>
        <v>3458.3</v>
      </c>
    </row>
    <row r="76" spans="1:9" ht="24">
      <c r="A76" s="7"/>
      <c r="B76" s="210" t="s">
        <v>255</v>
      </c>
      <c r="C76" s="7">
        <v>871</v>
      </c>
      <c r="D76" s="223" t="s">
        <v>37</v>
      </c>
      <c r="E76" s="223" t="s">
        <v>34</v>
      </c>
      <c r="F76" s="224" t="s">
        <v>319</v>
      </c>
      <c r="G76" s="225" t="s">
        <v>264</v>
      </c>
      <c r="H76" s="22">
        <v>3458.3</v>
      </c>
      <c r="I76" s="22">
        <v>3458.3</v>
      </c>
    </row>
    <row r="77" spans="1:9" ht="12.75">
      <c r="A77" s="7"/>
      <c r="B77" s="15" t="s">
        <v>16</v>
      </c>
      <c r="C77" s="7">
        <v>871</v>
      </c>
      <c r="D77" s="3" t="s">
        <v>37</v>
      </c>
      <c r="E77" s="3" t="s">
        <v>28</v>
      </c>
      <c r="F77" s="3" t="s">
        <v>25</v>
      </c>
      <c r="G77" s="90" t="s">
        <v>23</v>
      </c>
      <c r="H77" s="18">
        <f>H82+H78+H80</f>
        <v>2250</v>
      </c>
      <c r="I77" s="18">
        <f>I82+I78+I80</f>
        <v>2600</v>
      </c>
    </row>
    <row r="78" spans="1:9" ht="15">
      <c r="A78" s="7"/>
      <c r="B78" s="227" t="s">
        <v>17</v>
      </c>
      <c r="C78" s="7">
        <v>871</v>
      </c>
      <c r="D78" s="229" t="s">
        <v>37</v>
      </c>
      <c r="E78" s="229" t="s">
        <v>28</v>
      </c>
      <c r="F78" s="4" t="s">
        <v>271</v>
      </c>
      <c r="G78" s="91"/>
      <c r="H78" s="19">
        <f>H79</f>
        <v>0</v>
      </c>
      <c r="I78" s="19">
        <f>I79</f>
        <v>1300</v>
      </c>
    </row>
    <row r="79" spans="1:9" ht="25.5">
      <c r="A79" s="7"/>
      <c r="B79" s="232" t="s">
        <v>255</v>
      </c>
      <c r="C79" s="7">
        <v>871</v>
      </c>
      <c r="D79" s="229" t="s">
        <v>37</v>
      </c>
      <c r="E79" s="229" t="s">
        <v>28</v>
      </c>
      <c r="F79" s="4" t="s">
        <v>271</v>
      </c>
      <c r="G79" s="91">
        <v>244</v>
      </c>
      <c r="H79" s="19"/>
      <c r="I79" s="19">
        <v>1300</v>
      </c>
    </row>
    <row r="80" spans="1:9" ht="15">
      <c r="A80" s="7"/>
      <c r="B80" s="237" t="s">
        <v>11</v>
      </c>
      <c r="C80" s="7">
        <v>871</v>
      </c>
      <c r="D80" s="229" t="s">
        <v>37</v>
      </c>
      <c r="E80" s="229" t="s">
        <v>28</v>
      </c>
      <c r="F80" s="4" t="s">
        <v>12</v>
      </c>
      <c r="G80" s="91"/>
      <c r="H80" s="19">
        <f>H81</f>
        <v>0</v>
      </c>
      <c r="I80" s="19">
        <f>I81</f>
        <v>1300</v>
      </c>
    </row>
    <row r="81" spans="1:9" ht="25.5">
      <c r="A81" s="7"/>
      <c r="B81" s="232" t="s">
        <v>255</v>
      </c>
      <c r="C81" s="7">
        <v>871</v>
      </c>
      <c r="D81" s="229" t="s">
        <v>37</v>
      </c>
      <c r="E81" s="229" t="s">
        <v>28</v>
      </c>
      <c r="F81" s="4" t="s">
        <v>12</v>
      </c>
      <c r="G81" s="91">
        <v>244</v>
      </c>
      <c r="H81" s="19"/>
      <c r="I81" s="19">
        <v>1300</v>
      </c>
    </row>
    <row r="82" spans="1:9" ht="15">
      <c r="A82" s="7"/>
      <c r="B82" s="228" t="s">
        <v>168</v>
      </c>
      <c r="C82" s="7">
        <v>871</v>
      </c>
      <c r="D82" s="229" t="s">
        <v>37</v>
      </c>
      <c r="E82" s="229" t="s">
        <v>28</v>
      </c>
      <c r="F82" s="229" t="s">
        <v>137</v>
      </c>
      <c r="G82" s="230"/>
      <c r="H82" s="231">
        <f>H83+H85+H87+H89</f>
        <v>2250</v>
      </c>
      <c r="I82" s="231">
        <f>I83+I85+I87+I89</f>
        <v>0</v>
      </c>
    </row>
    <row r="83" spans="1:9" ht="30">
      <c r="A83" s="7"/>
      <c r="B83" s="227" t="s">
        <v>320</v>
      </c>
      <c r="C83" s="7">
        <v>871</v>
      </c>
      <c r="D83" s="229" t="s">
        <v>37</v>
      </c>
      <c r="E83" s="229" t="s">
        <v>28</v>
      </c>
      <c r="F83" s="11" t="s">
        <v>321</v>
      </c>
      <c r="G83" s="91"/>
      <c r="H83" s="19">
        <f>H84</f>
        <v>1050</v>
      </c>
      <c r="I83" s="19">
        <f>I84</f>
        <v>0</v>
      </c>
    </row>
    <row r="84" spans="1:9" ht="25.5">
      <c r="A84" s="7"/>
      <c r="B84" s="232" t="s">
        <v>255</v>
      </c>
      <c r="C84" s="7">
        <v>871</v>
      </c>
      <c r="D84" s="229" t="s">
        <v>37</v>
      </c>
      <c r="E84" s="229" t="s">
        <v>28</v>
      </c>
      <c r="F84" s="11" t="s">
        <v>321</v>
      </c>
      <c r="G84" s="225" t="s">
        <v>264</v>
      </c>
      <c r="H84" s="19">
        <v>1050</v>
      </c>
      <c r="I84" s="19"/>
    </row>
    <row r="85" spans="1:9" ht="45">
      <c r="A85" s="7"/>
      <c r="B85" s="227" t="s">
        <v>322</v>
      </c>
      <c r="C85" s="7">
        <v>871</v>
      </c>
      <c r="D85" s="229" t="s">
        <v>37</v>
      </c>
      <c r="E85" s="229" t="s">
        <v>28</v>
      </c>
      <c r="F85" s="4" t="s">
        <v>323</v>
      </c>
      <c r="G85" s="190"/>
      <c r="H85" s="19">
        <f>H86</f>
        <v>310</v>
      </c>
      <c r="I85" s="19">
        <f>I86</f>
        <v>0</v>
      </c>
    </row>
    <row r="86" spans="1:9" ht="25.5">
      <c r="A86" s="7"/>
      <c r="B86" s="232" t="s">
        <v>255</v>
      </c>
      <c r="C86" s="7">
        <v>871</v>
      </c>
      <c r="D86" s="229" t="s">
        <v>37</v>
      </c>
      <c r="E86" s="229" t="s">
        <v>28</v>
      </c>
      <c r="F86" s="4" t="s">
        <v>323</v>
      </c>
      <c r="G86" s="190">
        <v>244</v>
      </c>
      <c r="H86" s="19">
        <v>310</v>
      </c>
      <c r="I86" s="19"/>
    </row>
    <row r="87" spans="1:9" ht="45">
      <c r="A87" s="7"/>
      <c r="B87" s="227" t="s">
        <v>324</v>
      </c>
      <c r="C87" s="7">
        <v>871</v>
      </c>
      <c r="D87" s="229" t="s">
        <v>37</v>
      </c>
      <c r="E87" s="229" t="s">
        <v>28</v>
      </c>
      <c r="F87" s="4" t="s">
        <v>325</v>
      </c>
      <c r="G87" s="190"/>
      <c r="H87" s="19">
        <f>H88</f>
        <v>590</v>
      </c>
      <c r="I87" s="19">
        <f>I88</f>
        <v>0</v>
      </c>
    </row>
    <row r="88" spans="1:9" ht="25.5">
      <c r="A88" s="7"/>
      <c r="B88" s="232" t="s">
        <v>255</v>
      </c>
      <c r="C88" s="7">
        <v>871</v>
      </c>
      <c r="D88" s="229" t="s">
        <v>37</v>
      </c>
      <c r="E88" s="229" t="s">
        <v>28</v>
      </c>
      <c r="F88" s="4" t="s">
        <v>325</v>
      </c>
      <c r="G88" s="190">
        <v>244</v>
      </c>
      <c r="H88" s="19">
        <v>590</v>
      </c>
      <c r="I88" s="19"/>
    </row>
    <row r="89" spans="1:9" ht="60">
      <c r="A89" s="7"/>
      <c r="B89" s="227" t="s">
        <v>205</v>
      </c>
      <c r="C89" s="7">
        <v>871</v>
      </c>
      <c r="D89" s="4" t="s">
        <v>37</v>
      </c>
      <c r="E89" s="4" t="s">
        <v>28</v>
      </c>
      <c r="F89" s="4" t="s">
        <v>204</v>
      </c>
      <c r="G89" s="93"/>
      <c r="H89" s="233">
        <f>H90</f>
        <v>300</v>
      </c>
      <c r="I89" s="233">
        <f>I90</f>
        <v>0</v>
      </c>
    </row>
    <row r="90" spans="1:9" ht="26.25">
      <c r="A90" s="7"/>
      <c r="B90" s="232" t="s">
        <v>255</v>
      </c>
      <c r="C90" s="7">
        <v>871</v>
      </c>
      <c r="D90" s="4" t="s">
        <v>37</v>
      </c>
      <c r="E90" s="4" t="s">
        <v>28</v>
      </c>
      <c r="F90" s="4" t="s">
        <v>204</v>
      </c>
      <c r="G90" s="190">
        <v>244</v>
      </c>
      <c r="H90" s="233">
        <v>300</v>
      </c>
      <c r="I90" s="233"/>
    </row>
    <row r="91" spans="1:9" ht="14.25">
      <c r="A91" s="7"/>
      <c r="B91" s="6" t="s">
        <v>185</v>
      </c>
      <c r="C91" s="201">
        <v>871</v>
      </c>
      <c r="D91" s="32" t="s">
        <v>41</v>
      </c>
      <c r="E91" s="32"/>
      <c r="F91" s="31"/>
      <c r="G91" s="31"/>
      <c r="H91" s="102">
        <f aca="true" t="shared" si="6" ref="H91:I94">H92</f>
        <v>20</v>
      </c>
      <c r="I91" s="102">
        <f t="shared" si="6"/>
        <v>20</v>
      </c>
    </row>
    <row r="92" spans="1:9" ht="25.5">
      <c r="A92" s="7"/>
      <c r="B92" s="117" t="s">
        <v>160</v>
      </c>
      <c r="C92" s="201">
        <v>871</v>
      </c>
      <c r="D92" s="16" t="s">
        <v>41</v>
      </c>
      <c r="E92" s="16" t="s">
        <v>37</v>
      </c>
      <c r="F92" s="3"/>
      <c r="G92" s="90"/>
      <c r="H92" s="18">
        <f t="shared" si="6"/>
        <v>20</v>
      </c>
      <c r="I92" s="18">
        <f t="shared" si="6"/>
        <v>20</v>
      </c>
    </row>
    <row r="93" spans="1:9" ht="12.75">
      <c r="A93" s="7"/>
      <c r="B93" s="17" t="s">
        <v>159</v>
      </c>
      <c r="C93" s="7">
        <v>871</v>
      </c>
      <c r="D93" s="28" t="s">
        <v>13</v>
      </c>
      <c r="E93" s="28" t="s">
        <v>37</v>
      </c>
      <c r="F93" s="29" t="s">
        <v>157</v>
      </c>
      <c r="G93" s="90"/>
      <c r="H93" s="18">
        <f t="shared" si="6"/>
        <v>20</v>
      </c>
      <c r="I93" s="18">
        <f t="shared" si="6"/>
        <v>20</v>
      </c>
    </row>
    <row r="94" spans="1:9" ht="12.75">
      <c r="A94" s="7"/>
      <c r="B94" s="118" t="s">
        <v>158</v>
      </c>
      <c r="C94" s="7">
        <v>871</v>
      </c>
      <c r="D94" s="28" t="s">
        <v>13</v>
      </c>
      <c r="E94" s="28" t="s">
        <v>37</v>
      </c>
      <c r="F94" s="29" t="s">
        <v>156</v>
      </c>
      <c r="G94" s="94"/>
      <c r="H94" s="19">
        <f t="shared" si="6"/>
        <v>20</v>
      </c>
      <c r="I94" s="19">
        <f t="shared" si="6"/>
        <v>20</v>
      </c>
    </row>
    <row r="95" spans="1:9" ht="31.5">
      <c r="A95" s="7"/>
      <c r="B95" s="152" t="s">
        <v>255</v>
      </c>
      <c r="C95" s="7">
        <v>871</v>
      </c>
      <c r="D95" s="28" t="s">
        <v>13</v>
      </c>
      <c r="E95" s="28" t="s">
        <v>37</v>
      </c>
      <c r="F95" s="29" t="s">
        <v>156</v>
      </c>
      <c r="G95" s="94">
        <v>244</v>
      </c>
      <c r="H95" s="19">
        <v>20</v>
      </c>
      <c r="I95" s="19">
        <v>20</v>
      </c>
    </row>
    <row r="96" spans="1:9" ht="14.25">
      <c r="A96" s="7"/>
      <c r="B96" s="6" t="s">
        <v>188</v>
      </c>
      <c r="C96" s="201">
        <v>871</v>
      </c>
      <c r="D96" s="3" t="s">
        <v>42</v>
      </c>
      <c r="E96"/>
      <c r="F96" s="29"/>
      <c r="G96" s="94"/>
      <c r="H96" s="18">
        <f>H97</f>
        <v>4040</v>
      </c>
      <c r="I96" s="18">
        <f>I97</f>
        <v>4070.1</v>
      </c>
    </row>
    <row r="97" spans="1:9" ht="12.75">
      <c r="A97" s="7"/>
      <c r="B97" s="8" t="s">
        <v>43</v>
      </c>
      <c r="C97" s="201">
        <v>871</v>
      </c>
      <c r="D97" s="3" t="s">
        <v>42</v>
      </c>
      <c r="E97" s="3" t="s">
        <v>27</v>
      </c>
      <c r="F97" s="3" t="s">
        <v>25</v>
      </c>
      <c r="G97" s="90" t="s">
        <v>23</v>
      </c>
      <c r="H97" s="18">
        <v>4040</v>
      </c>
      <c r="I97" s="18">
        <v>4070.1</v>
      </c>
    </row>
    <row r="98" spans="1:9" ht="25.5">
      <c r="A98" s="7"/>
      <c r="B98" s="8" t="s">
        <v>44</v>
      </c>
      <c r="C98" s="7">
        <v>871</v>
      </c>
      <c r="D98" s="3" t="s">
        <v>42</v>
      </c>
      <c r="E98" s="3" t="s">
        <v>27</v>
      </c>
      <c r="F98" s="3"/>
      <c r="G98" s="90"/>
      <c r="H98" s="18">
        <v>3233.4</v>
      </c>
      <c r="I98" s="18">
        <f>I99</f>
        <v>3262.7000000000003</v>
      </c>
    </row>
    <row r="99" spans="1:9" ht="12.75">
      <c r="A99" s="7"/>
      <c r="B99" s="9" t="s">
        <v>49</v>
      </c>
      <c r="C99" s="7">
        <v>871</v>
      </c>
      <c r="D99" s="4" t="s">
        <v>42</v>
      </c>
      <c r="E99" s="4" t="s">
        <v>27</v>
      </c>
      <c r="F99" s="4" t="s">
        <v>48</v>
      </c>
      <c r="G99" s="91"/>
      <c r="H99" s="19">
        <f>SUM(H100:H102)</f>
        <v>3233.3999999999996</v>
      </c>
      <c r="I99" s="19">
        <f>SUM(I100:I102)</f>
        <v>3262.7000000000003</v>
      </c>
    </row>
    <row r="100" spans="1:9" ht="15.75">
      <c r="A100" s="7"/>
      <c r="B100" s="152" t="s">
        <v>251</v>
      </c>
      <c r="C100" s="7">
        <v>871</v>
      </c>
      <c r="D100" s="4" t="s">
        <v>42</v>
      </c>
      <c r="E100" s="4" t="s">
        <v>27</v>
      </c>
      <c r="F100" s="4" t="s">
        <v>48</v>
      </c>
      <c r="G100" s="92" t="s">
        <v>281</v>
      </c>
      <c r="H100" s="19">
        <v>2337.4</v>
      </c>
      <c r="I100" s="19">
        <v>2337.4</v>
      </c>
    </row>
    <row r="101" spans="1:9" ht="31.5">
      <c r="A101" s="7"/>
      <c r="B101" s="152" t="s">
        <v>253</v>
      </c>
      <c r="C101" s="7">
        <v>871</v>
      </c>
      <c r="D101" s="4" t="s">
        <v>42</v>
      </c>
      <c r="E101" s="4" t="s">
        <v>27</v>
      </c>
      <c r="F101" s="4" t="s">
        <v>48</v>
      </c>
      <c r="G101" s="91">
        <v>242</v>
      </c>
      <c r="H101" s="19">
        <v>130.7</v>
      </c>
      <c r="I101" s="19">
        <v>137.3</v>
      </c>
    </row>
    <row r="102" spans="1:9" ht="31.5">
      <c r="A102" s="7"/>
      <c r="B102" s="152" t="s">
        <v>255</v>
      </c>
      <c r="C102" s="7">
        <v>871</v>
      </c>
      <c r="D102" s="4" t="s">
        <v>42</v>
      </c>
      <c r="E102" s="4" t="s">
        <v>27</v>
      </c>
      <c r="F102" s="4" t="s">
        <v>48</v>
      </c>
      <c r="G102" s="91">
        <v>244</v>
      </c>
      <c r="H102" s="19">
        <v>765.3</v>
      </c>
      <c r="I102" s="19">
        <v>788</v>
      </c>
    </row>
    <row r="103" spans="1:9" ht="12.75">
      <c r="A103" s="7"/>
      <c r="B103" s="8" t="s">
        <v>107</v>
      </c>
      <c r="C103" s="7">
        <v>871</v>
      </c>
      <c r="D103" s="31" t="s">
        <v>42</v>
      </c>
      <c r="E103" s="31" t="s">
        <v>27</v>
      </c>
      <c r="F103" s="31" t="s">
        <v>108</v>
      </c>
      <c r="G103" s="201"/>
      <c r="H103" s="102">
        <v>806.9</v>
      </c>
      <c r="I103" s="102">
        <v>807.4</v>
      </c>
    </row>
    <row r="104" spans="1:9" ht="12.75">
      <c r="A104" s="7"/>
      <c r="B104" s="8" t="s">
        <v>49</v>
      </c>
      <c r="C104" s="7">
        <v>871</v>
      </c>
      <c r="D104" s="258">
        <v>8</v>
      </c>
      <c r="E104" s="258">
        <v>1</v>
      </c>
      <c r="F104" s="31" t="s">
        <v>109</v>
      </c>
      <c r="G104" s="257"/>
      <c r="H104" s="102">
        <v>646.8</v>
      </c>
      <c r="I104" s="102">
        <v>647.3</v>
      </c>
    </row>
    <row r="105" spans="1:9" ht="15.75">
      <c r="A105" s="7"/>
      <c r="B105" s="152" t="s">
        <v>251</v>
      </c>
      <c r="C105" s="7">
        <v>871</v>
      </c>
      <c r="D105" s="25" t="s">
        <v>42</v>
      </c>
      <c r="E105" s="25" t="s">
        <v>27</v>
      </c>
      <c r="F105" s="36" t="s">
        <v>109</v>
      </c>
      <c r="G105" s="92" t="s">
        <v>281</v>
      </c>
      <c r="H105" s="22">
        <v>551.5</v>
      </c>
      <c r="I105" s="22">
        <v>551.5</v>
      </c>
    </row>
    <row r="106" spans="1:9" ht="31.5">
      <c r="A106" s="7"/>
      <c r="B106" s="152" t="s">
        <v>253</v>
      </c>
      <c r="C106" s="7">
        <v>871</v>
      </c>
      <c r="D106" s="25" t="s">
        <v>42</v>
      </c>
      <c r="E106" s="25" t="s">
        <v>27</v>
      </c>
      <c r="F106" s="36" t="s">
        <v>109</v>
      </c>
      <c r="G106" s="91">
        <v>242</v>
      </c>
      <c r="H106" s="22">
        <v>6</v>
      </c>
      <c r="I106" s="22">
        <v>6</v>
      </c>
    </row>
    <row r="107" spans="1:9" ht="31.5">
      <c r="A107" s="7"/>
      <c r="B107" s="152" t="s">
        <v>255</v>
      </c>
      <c r="C107" s="7">
        <v>871</v>
      </c>
      <c r="D107" s="25" t="s">
        <v>42</v>
      </c>
      <c r="E107" s="25" t="s">
        <v>27</v>
      </c>
      <c r="F107" s="36" t="s">
        <v>109</v>
      </c>
      <c r="G107" s="91">
        <v>244</v>
      </c>
      <c r="H107" s="22">
        <v>89.3</v>
      </c>
      <c r="I107" s="22">
        <v>89.8</v>
      </c>
    </row>
    <row r="108" spans="1:9" ht="51">
      <c r="A108" s="7"/>
      <c r="B108" s="200" t="s">
        <v>278</v>
      </c>
      <c r="C108" s="7">
        <v>871</v>
      </c>
      <c r="D108" s="3" t="s">
        <v>42</v>
      </c>
      <c r="E108" s="3" t="s">
        <v>27</v>
      </c>
      <c r="F108" s="31" t="s">
        <v>286</v>
      </c>
      <c r="G108" s="16"/>
      <c r="H108" s="102">
        <f>H109</f>
        <v>151.1</v>
      </c>
      <c r="I108" s="102">
        <f>I109</f>
        <v>151.1</v>
      </c>
    </row>
    <row r="109" spans="1:9" ht="47.25">
      <c r="A109" s="7"/>
      <c r="B109" s="202" t="s">
        <v>282</v>
      </c>
      <c r="C109" s="7">
        <v>871</v>
      </c>
      <c r="D109" s="217" t="s">
        <v>42</v>
      </c>
      <c r="E109" s="217" t="s">
        <v>27</v>
      </c>
      <c r="F109" s="36" t="s">
        <v>286</v>
      </c>
      <c r="G109" s="218" t="s">
        <v>283</v>
      </c>
      <c r="H109" s="22">
        <v>151.1</v>
      </c>
      <c r="I109" s="22">
        <v>151.1</v>
      </c>
    </row>
    <row r="110" spans="1:9" ht="13.5">
      <c r="A110" s="7"/>
      <c r="B110" s="198" t="s">
        <v>121</v>
      </c>
      <c r="C110" s="7">
        <v>871</v>
      </c>
      <c r="D110" s="194" t="s">
        <v>42</v>
      </c>
      <c r="E110" s="194" t="s">
        <v>27</v>
      </c>
      <c r="F110" s="31" t="s">
        <v>287</v>
      </c>
      <c r="G110" s="196"/>
      <c r="H110" s="197">
        <f>H111</f>
        <v>9</v>
      </c>
      <c r="I110" s="197">
        <f>I111</f>
        <v>9</v>
      </c>
    </row>
    <row r="111" spans="1:9" ht="15.75">
      <c r="A111" s="7"/>
      <c r="B111" s="202" t="s">
        <v>251</v>
      </c>
      <c r="C111" s="7">
        <v>871</v>
      </c>
      <c r="D111" s="217" t="s">
        <v>42</v>
      </c>
      <c r="E111" s="217" t="s">
        <v>27</v>
      </c>
      <c r="F111" s="195" t="s">
        <v>287</v>
      </c>
      <c r="G111" s="218" t="s">
        <v>281</v>
      </c>
      <c r="H111" s="22">
        <v>9</v>
      </c>
      <c r="I111" s="22">
        <v>9</v>
      </c>
    </row>
    <row r="112" spans="1:9" ht="12.75">
      <c r="A112" s="7"/>
      <c r="B112" s="206" t="s">
        <v>123</v>
      </c>
      <c r="C112" s="7">
        <v>871</v>
      </c>
      <c r="D112" s="207" t="s">
        <v>275</v>
      </c>
      <c r="E112" s="208"/>
      <c r="F112" s="209"/>
      <c r="G112" s="209"/>
      <c r="H112" s="238">
        <f aca="true" t="shared" si="7" ref="H112:I114">H113</f>
        <v>581.2</v>
      </c>
      <c r="I112" s="238">
        <f t="shared" si="7"/>
        <v>1393.7</v>
      </c>
    </row>
    <row r="113" spans="1:9" ht="12.75">
      <c r="A113" s="7"/>
      <c r="B113" s="206" t="s">
        <v>106</v>
      </c>
      <c r="C113" s="7">
        <v>871</v>
      </c>
      <c r="D113" s="207" t="s">
        <v>275</v>
      </c>
      <c r="E113" s="208" t="s">
        <v>275</v>
      </c>
      <c r="F113" s="209"/>
      <c r="G113" s="209"/>
      <c r="H113" s="238">
        <f t="shared" si="7"/>
        <v>581.2</v>
      </c>
      <c r="I113" s="238">
        <f t="shared" si="7"/>
        <v>1393.7</v>
      </c>
    </row>
    <row r="114" spans="1:9" ht="12.75">
      <c r="A114" s="7"/>
      <c r="B114" s="210" t="s">
        <v>106</v>
      </c>
      <c r="C114" s="7">
        <v>871</v>
      </c>
      <c r="D114" s="211" t="s">
        <v>275</v>
      </c>
      <c r="E114" s="212" t="s">
        <v>275</v>
      </c>
      <c r="F114" s="213" t="s">
        <v>276</v>
      </c>
      <c r="G114" s="213"/>
      <c r="H114" s="238">
        <f t="shared" si="7"/>
        <v>581.2</v>
      </c>
      <c r="I114" s="238">
        <f t="shared" si="7"/>
        <v>1393.7</v>
      </c>
    </row>
    <row r="115" spans="1:9" ht="12.75">
      <c r="A115" s="7"/>
      <c r="B115" s="210" t="s">
        <v>106</v>
      </c>
      <c r="C115" s="7">
        <v>871</v>
      </c>
      <c r="D115" s="211" t="s">
        <v>275</v>
      </c>
      <c r="E115" s="212" t="s">
        <v>275</v>
      </c>
      <c r="F115" s="213" t="s">
        <v>276</v>
      </c>
      <c r="G115" s="213" t="s">
        <v>277</v>
      </c>
      <c r="H115" s="238">
        <v>581.2</v>
      </c>
      <c r="I115" s="238">
        <v>1393.7</v>
      </c>
    </row>
    <row r="116" spans="2:9" ht="12.75">
      <c r="B116"/>
      <c r="D116"/>
      <c r="E116"/>
      <c r="F116"/>
      <c r="G116"/>
      <c r="H116" s="97">
        <f>H9+H38+H43+H48+H58+H91+H96+H112</f>
        <v>23248.000000000004</v>
      </c>
      <c r="I116" s="97">
        <f>I9+I38+I43+I48+I58+I91+I96+I112</f>
        <v>27873.899999999998</v>
      </c>
    </row>
    <row r="117" spans="2:9" ht="12.75">
      <c r="B117"/>
      <c r="D117"/>
      <c r="E117"/>
      <c r="F117"/>
      <c r="G117"/>
      <c r="H117"/>
      <c r="I117"/>
    </row>
    <row r="118" spans="2:9" ht="12.75">
      <c r="B118"/>
      <c r="D118"/>
      <c r="E118"/>
      <c r="F118"/>
      <c r="G118" s="104" t="s">
        <v>27</v>
      </c>
      <c r="H118" s="77">
        <f>H9</f>
        <v>5195.200000000001</v>
      </c>
      <c r="I118" s="77">
        <f>I9</f>
        <v>5296.5</v>
      </c>
    </row>
    <row r="119" spans="2:9" ht="12.75">
      <c r="B119"/>
      <c r="D119"/>
      <c r="E119"/>
      <c r="F119"/>
      <c r="G119" s="104" t="s">
        <v>34</v>
      </c>
      <c r="H119" s="77">
        <f>H38</f>
        <v>155.1</v>
      </c>
      <c r="I119" s="77">
        <f>I38</f>
        <v>155.5</v>
      </c>
    </row>
    <row r="120" spans="2:9" ht="12.75">
      <c r="B120"/>
      <c r="D120"/>
      <c r="E120"/>
      <c r="F120"/>
      <c r="G120" s="104" t="s">
        <v>28</v>
      </c>
      <c r="H120" s="77">
        <f>H43</f>
        <v>100</v>
      </c>
      <c r="I120" s="77">
        <f>I43</f>
        <v>0</v>
      </c>
    </row>
    <row r="121" spans="2:9" ht="12.75">
      <c r="B121"/>
      <c r="D121"/>
      <c r="E121"/>
      <c r="F121"/>
      <c r="G121" s="104" t="s">
        <v>36</v>
      </c>
      <c r="H121" s="77">
        <f>H48</f>
        <v>5654.5</v>
      </c>
      <c r="I121" s="77">
        <f>I48</f>
        <v>6133.9</v>
      </c>
    </row>
    <row r="122" spans="2:9" ht="12.75">
      <c r="B122"/>
      <c r="D122"/>
      <c r="E122"/>
      <c r="F122"/>
      <c r="G122" s="104" t="s">
        <v>37</v>
      </c>
      <c r="H122" s="77">
        <f>H58</f>
        <v>7502</v>
      </c>
      <c r="I122" s="77">
        <f>I58</f>
        <v>10804.2</v>
      </c>
    </row>
    <row r="123" spans="2:9" ht="12.75">
      <c r="B123"/>
      <c r="D123"/>
      <c r="E123"/>
      <c r="F123"/>
      <c r="G123" s="104" t="s">
        <v>41</v>
      </c>
      <c r="H123" s="77">
        <f>H91</f>
        <v>20</v>
      </c>
      <c r="I123" s="77">
        <f>I91</f>
        <v>20</v>
      </c>
    </row>
    <row r="124" spans="2:9" ht="12.75">
      <c r="B124"/>
      <c r="D124"/>
      <c r="E124"/>
      <c r="F124"/>
      <c r="G124" s="104" t="s">
        <v>42</v>
      </c>
      <c r="H124" s="77">
        <f>H96</f>
        <v>4040</v>
      </c>
      <c r="I124" s="77">
        <f>I96</f>
        <v>4070.1</v>
      </c>
    </row>
    <row r="125" spans="2:9" ht="12.75">
      <c r="B125"/>
      <c r="D125"/>
      <c r="E125"/>
      <c r="F125"/>
      <c r="G125" s="104" t="s">
        <v>329</v>
      </c>
      <c r="H125" s="77">
        <f>H112</f>
        <v>581.2</v>
      </c>
      <c r="I125" s="77">
        <f>I112</f>
        <v>1393.7</v>
      </c>
    </row>
    <row r="126" spans="2:9" ht="12.75">
      <c r="B126"/>
      <c r="D126"/>
      <c r="E126"/>
      <c r="F126"/>
      <c r="G126"/>
      <c r="H126" s="119">
        <f>SUM(H118:H125)</f>
        <v>23248.000000000004</v>
      </c>
      <c r="I126" s="119">
        <f>SUM(I118:I125)</f>
        <v>27873.899999999998</v>
      </c>
    </row>
    <row r="127" spans="2:9" ht="12.75">
      <c r="B127"/>
      <c r="D127"/>
      <c r="E127"/>
      <c r="F127"/>
      <c r="G127"/>
      <c r="H127"/>
      <c r="I127"/>
    </row>
    <row r="128" spans="2:9" ht="12.75">
      <c r="B128"/>
      <c r="D128"/>
      <c r="E128"/>
      <c r="F128"/>
      <c r="G128"/>
      <c r="H128"/>
      <c r="I128"/>
    </row>
    <row r="129" spans="2:9" ht="12.75">
      <c r="B129"/>
      <c r="D129"/>
      <c r="E129"/>
      <c r="F129"/>
      <c r="G129"/>
      <c r="H129"/>
      <c r="I129"/>
    </row>
    <row r="130" spans="2:9" ht="12.75">
      <c r="B130"/>
      <c r="D130"/>
      <c r="E130"/>
      <c r="F130"/>
      <c r="G130"/>
      <c r="H130"/>
      <c r="I130"/>
    </row>
    <row r="131" spans="2:9" ht="12.75">
      <c r="B131"/>
      <c r="D131"/>
      <c r="E131"/>
      <c r="F131"/>
      <c r="G131"/>
      <c r="H131"/>
      <c r="I131"/>
    </row>
    <row r="132" spans="2:9" ht="12.75">
      <c r="B132"/>
      <c r="D132"/>
      <c r="E132"/>
      <c r="F132"/>
      <c r="G132"/>
      <c r="H132"/>
      <c r="I132"/>
    </row>
    <row r="133" spans="2:9" ht="12.75">
      <c r="B133"/>
      <c r="D133"/>
      <c r="E133"/>
      <c r="F133"/>
      <c r="G133"/>
      <c r="H133"/>
      <c r="I133"/>
    </row>
    <row r="134" spans="2:9" ht="12.75">
      <c r="B134"/>
      <c r="D134"/>
      <c r="E134"/>
      <c r="F134"/>
      <c r="G134"/>
      <c r="H134"/>
      <c r="I134"/>
    </row>
    <row r="135" spans="2:9" ht="12.75">
      <c r="B135"/>
      <c r="D135"/>
      <c r="E135"/>
      <c r="F135"/>
      <c r="G135"/>
      <c r="H135"/>
      <c r="I135"/>
    </row>
    <row r="136" spans="2:9" ht="12.75">
      <c r="B136"/>
      <c r="D136"/>
      <c r="E136"/>
      <c r="F136"/>
      <c r="G136"/>
      <c r="H136"/>
      <c r="I136"/>
    </row>
    <row r="137" spans="2:9" ht="12.75">
      <c r="B137"/>
      <c r="D137"/>
      <c r="E137"/>
      <c r="F137"/>
      <c r="G137"/>
      <c r="H137"/>
      <c r="I137"/>
    </row>
    <row r="138" spans="2:9" ht="12.75">
      <c r="B138"/>
      <c r="D138"/>
      <c r="E138"/>
      <c r="F138"/>
      <c r="G138"/>
      <c r="H138"/>
      <c r="I138"/>
    </row>
    <row r="139" spans="2:9" ht="12.75">
      <c r="B139"/>
      <c r="D139"/>
      <c r="E139"/>
      <c r="F139"/>
      <c r="G139"/>
      <c r="H139"/>
      <c r="I139"/>
    </row>
    <row r="140" spans="2:9" ht="12.75">
      <c r="B140"/>
      <c r="D140"/>
      <c r="E140"/>
      <c r="F140"/>
      <c r="G140"/>
      <c r="H140"/>
      <c r="I140"/>
    </row>
    <row r="141" spans="2:9" ht="12.75">
      <c r="B141"/>
      <c r="D141"/>
      <c r="E141"/>
      <c r="F141"/>
      <c r="G141"/>
      <c r="H141"/>
      <c r="I141"/>
    </row>
    <row r="142" spans="2:9" ht="12.75">
      <c r="B142"/>
      <c r="D142"/>
      <c r="E142"/>
      <c r="F142"/>
      <c r="G142"/>
      <c r="H142"/>
      <c r="I142"/>
    </row>
    <row r="143" spans="2:9" ht="12.75">
      <c r="B143"/>
      <c r="D143"/>
      <c r="E143"/>
      <c r="F143"/>
      <c r="G143"/>
      <c r="H143"/>
      <c r="I143"/>
    </row>
    <row r="144" spans="2:9" ht="12.75">
      <c r="B144"/>
      <c r="D144"/>
      <c r="E144"/>
      <c r="F144"/>
      <c r="G144"/>
      <c r="H144"/>
      <c r="I144"/>
    </row>
    <row r="145" spans="2:9" ht="12.75">
      <c r="B145"/>
      <c r="D145"/>
      <c r="E145"/>
      <c r="F145"/>
      <c r="G145"/>
      <c r="H145"/>
      <c r="I145"/>
    </row>
    <row r="146" spans="2:9" ht="12.75">
      <c r="B146"/>
      <c r="D146"/>
      <c r="E146"/>
      <c r="F146"/>
      <c r="G146"/>
      <c r="H146"/>
      <c r="I146"/>
    </row>
    <row r="147" spans="2:9" ht="12.75">
      <c r="B147"/>
      <c r="D147"/>
      <c r="E147"/>
      <c r="F147"/>
      <c r="G147"/>
      <c r="H147"/>
      <c r="I147"/>
    </row>
    <row r="148" spans="2:9" ht="12.75">
      <c r="B148"/>
      <c r="D148"/>
      <c r="E148"/>
      <c r="F148"/>
      <c r="G148"/>
      <c r="H148"/>
      <c r="I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</sheetData>
  <sheetProtection/>
  <mergeCells count="4">
    <mergeCell ref="C2:H2"/>
    <mergeCell ref="A5:H5"/>
    <mergeCell ref="A4:I4"/>
    <mergeCell ref="E3:H3"/>
  </mergeCells>
  <printOptions/>
  <pageMargins left="0.69" right="0.26" top="0.33" bottom="0.32" header="0.28" footer="0.17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22"/>
  <sheetViews>
    <sheetView zoomScalePageLayoutView="0" workbookViewId="0" topLeftCell="A1">
      <selection activeCell="C3" sqref="C3:H3"/>
    </sheetView>
  </sheetViews>
  <sheetFormatPr defaultColWidth="9.140625" defaultRowHeight="12.75"/>
  <cols>
    <col min="1" max="1" width="3.7109375" style="253" customWidth="1"/>
    <col min="2" max="2" width="46.00390625" style="0" customWidth="1"/>
    <col min="3" max="3" width="5.421875" style="0" customWidth="1"/>
    <col min="4" max="4" width="4.421875" style="0" customWidth="1"/>
    <col min="5" max="5" width="6.57421875" style="0" customWidth="1"/>
    <col min="6" max="6" width="7.8515625" style="0" customWidth="1"/>
    <col min="7" max="7" width="7.7109375" style="0" customWidth="1"/>
    <col min="8" max="8" width="10.421875" style="0" customWidth="1"/>
  </cols>
  <sheetData>
    <row r="1" spans="1:11" ht="12.75">
      <c r="A1" s="1"/>
      <c r="B1" s="1"/>
      <c r="C1" s="1"/>
      <c r="D1" s="1"/>
      <c r="E1" s="1"/>
      <c r="G1" s="1" t="s">
        <v>163</v>
      </c>
      <c r="H1" s="125"/>
      <c r="I1" s="1"/>
      <c r="J1" s="1"/>
      <c r="K1" s="1"/>
    </row>
    <row r="2" spans="1:11" ht="12.75" customHeight="1">
      <c r="A2" s="1"/>
      <c r="B2" s="46"/>
      <c r="C2" s="46"/>
      <c r="D2" s="46"/>
      <c r="E2" s="46"/>
      <c r="F2" s="46"/>
      <c r="G2" s="46"/>
      <c r="H2" s="46"/>
      <c r="I2" s="63"/>
      <c r="J2" s="63"/>
      <c r="K2" s="1"/>
    </row>
    <row r="3" spans="1:11" ht="50.25" customHeight="1">
      <c r="A3" s="1"/>
      <c r="B3" s="1"/>
      <c r="C3" s="259" t="s">
        <v>345</v>
      </c>
      <c r="D3" s="259"/>
      <c r="E3" s="259"/>
      <c r="F3" s="259"/>
      <c r="G3" s="259"/>
      <c r="H3" s="259"/>
      <c r="I3" s="46"/>
      <c r="J3" s="46"/>
      <c r="K3" s="46"/>
    </row>
    <row r="4" spans="1:11" ht="12.75">
      <c r="A4" s="1"/>
      <c r="B4" s="1"/>
      <c r="C4" s="1"/>
      <c r="D4" s="1"/>
      <c r="E4" s="264" t="s">
        <v>341</v>
      </c>
      <c r="F4" s="264"/>
      <c r="G4" s="264"/>
      <c r="H4" s="264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70.5" customHeight="1">
      <c r="A6" s="295" t="s">
        <v>331</v>
      </c>
      <c r="B6" s="295"/>
      <c r="C6" s="295"/>
      <c r="D6" s="295"/>
      <c r="E6" s="295"/>
      <c r="F6" s="295"/>
      <c r="G6" s="295"/>
      <c r="H6" s="295"/>
      <c r="I6" s="1"/>
      <c r="J6" s="1"/>
      <c r="K6" s="1"/>
    </row>
    <row r="7" spans="1:11" ht="20.25">
      <c r="A7" s="296"/>
      <c r="B7" s="296"/>
      <c r="C7" s="296"/>
      <c r="D7" s="296"/>
      <c r="E7" s="296"/>
      <c r="F7" s="296"/>
      <c r="G7" s="296"/>
      <c r="H7" s="296"/>
      <c r="I7" s="1"/>
      <c r="J7" s="1"/>
      <c r="K7" s="1"/>
    </row>
    <row r="8" spans="1:11" ht="20.25">
      <c r="A8" s="250"/>
      <c r="B8" s="121"/>
      <c r="C8" s="121"/>
      <c r="D8" s="121"/>
      <c r="E8" s="121"/>
      <c r="F8" s="121"/>
      <c r="G8" s="121"/>
      <c r="H8" s="1"/>
      <c r="I8" s="1"/>
      <c r="J8" s="1"/>
      <c r="K8" s="1"/>
    </row>
    <row r="9" spans="1:11" ht="38.25">
      <c r="A9" s="251"/>
      <c r="B9" s="122" t="s">
        <v>142</v>
      </c>
      <c r="C9" s="123" t="s">
        <v>51</v>
      </c>
      <c r="D9" s="123" t="s">
        <v>20</v>
      </c>
      <c r="E9" s="123" t="s">
        <v>53</v>
      </c>
      <c r="F9" s="124" t="s">
        <v>21</v>
      </c>
      <c r="G9" s="124" t="s">
        <v>162</v>
      </c>
      <c r="H9" s="111" t="s">
        <v>200</v>
      </c>
      <c r="I9" s="1"/>
      <c r="J9" s="1"/>
      <c r="K9" s="1"/>
    </row>
    <row r="10" spans="1:11" ht="78.75">
      <c r="A10" s="251">
        <v>1</v>
      </c>
      <c r="B10" s="149" t="s">
        <v>298</v>
      </c>
      <c r="C10" s="239">
        <v>871</v>
      </c>
      <c r="D10" s="240" t="s">
        <v>28</v>
      </c>
      <c r="E10" s="240" t="s">
        <v>122</v>
      </c>
      <c r="F10" s="239" t="s">
        <v>201</v>
      </c>
      <c r="G10" s="244">
        <v>244</v>
      </c>
      <c r="H10" s="242">
        <v>140</v>
      </c>
      <c r="I10" s="1"/>
      <c r="J10" s="1"/>
      <c r="K10" s="1"/>
    </row>
    <row r="11" spans="1:11" s="103" customFormat="1" ht="78.75">
      <c r="A11" s="251">
        <v>2</v>
      </c>
      <c r="B11" s="152" t="s">
        <v>203</v>
      </c>
      <c r="C11" s="239">
        <v>871</v>
      </c>
      <c r="D11" s="239" t="s">
        <v>37</v>
      </c>
      <c r="E11" s="240" t="s">
        <v>34</v>
      </c>
      <c r="F11" s="239" t="s">
        <v>202</v>
      </c>
      <c r="G11" s="244">
        <v>244</v>
      </c>
      <c r="H11" s="243">
        <v>300</v>
      </c>
      <c r="I11" s="101"/>
      <c r="J11" s="101"/>
      <c r="K11" s="101"/>
    </row>
    <row r="12" spans="1:11" s="103" customFormat="1" ht="78.75">
      <c r="A12" s="251">
        <v>3</v>
      </c>
      <c r="B12" s="152" t="s">
        <v>205</v>
      </c>
      <c r="C12" s="239">
        <v>871</v>
      </c>
      <c r="D12" s="239" t="s">
        <v>37</v>
      </c>
      <c r="E12" s="240" t="s">
        <v>272</v>
      </c>
      <c r="F12" s="239" t="s">
        <v>204</v>
      </c>
      <c r="G12" s="245">
        <v>244</v>
      </c>
      <c r="H12" s="243">
        <f>H13+H14</f>
        <v>1000</v>
      </c>
      <c r="I12" s="101"/>
      <c r="J12" s="101"/>
      <c r="K12" s="101"/>
    </row>
    <row r="13" spans="1:11" s="103" customFormat="1" ht="12.75">
      <c r="A13" s="251"/>
      <c r="C13" s="239">
        <v>871</v>
      </c>
      <c r="D13" s="239" t="s">
        <v>37</v>
      </c>
      <c r="E13" s="240" t="s">
        <v>34</v>
      </c>
      <c r="F13" s="239" t="s">
        <v>204</v>
      </c>
      <c r="G13" s="245">
        <v>244</v>
      </c>
      <c r="H13" s="243">
        <v>700</v>
      </c>
      <c r="I13" s="101"/>
      <c r="J13" s="101"/>
      <c r="K13" s="101"/>
    </row>
    <row r="14" spans="1:11" s="103" customFormat="1" ht="15.75">
      <c r="A14" s="251"/>
      <c r="B14" s="149"/>
      <c r="C14" s="239">
        <v>871</v>
      </c>
      <c r="D14" s="239" t="s">
        <v>37</v>
      </c>
      <c r="E14" s="239" t="s">
        <v>28</v>
      </c>
      <c r="F14" s="239" t="s">
        <v>204</v>
      </c>
      <c r="G14" s="245">
        <v>244</v>
      </c>
      <c r="H14" s="246">
        <v>300</v>
      </c>
      <c r="I14" s="101"/>
      <c r="J14" s="101"/>
      <c r="K14" s="101"/>
    </row>
    <row r="15" spans="1:11" s="103" customFormat="1" ht="51">
      <c r="A15" s="251">
        <v>4</v>
      </c>
      <c r="B15" s="9" t="s">
        <v>299</v>
      </c>
      <c r="C15" s="239">
        <v>871</v>
      </c>
      <c r="D15" s="240" t="s">
        <v>36</v>
      </c>
      <c r="E15" s="240" t="s">
        <v>124</v>
      </c>
      <c r="F15" s="239" t="s">
        <v>300</v>
      </c>
      <c r="G15" s="241">
        <v>244</v>
      </c>
      <c r="H15" s="242">
        <v>300</v>
      </c>
      <c r="I15" s="101"/>
      <c r="J15" s="101"/>
      <c r="K15" s="101"/>
    </row>
    <row r="16" spans="1:11" s="103" customFormat="1" ht="38.25">
      <c r="A16" s="251">
        <v>5</v>
      </c>
      <c r="B16" s="9" t="s">
        <v>322</v>
      </c>
      <c r="C16" s="239">
        <v>871</v>
      </c>
      <c r="D16" s="247" t="s">
        <v>37</v>
      </c>
      <c r="E16" s="247" t="s">
        <v>28</v>
      </c>
      <c r="F16" s="239" t="s">
        <v>323</v>
      </c>
      <c r="G16" s="244">
        <v>244</v>
      </c>
      <c r="H16" s="248">
        <v>190</v>
      </c>
      <c r="I16" s="101"/>
      <c r="J16" s="101"/>
      <c r="K16" s="101"/>
    </row>
    <row r="17" spans="1:11" ht="38.25">
      <c r="A17" s="251">
        <v>6</v>
      </c>
      <c r="B17" s="9" t="s">
        <v>301</v>
      </c>
      <c r="C17" s="239">
        <v>871</v>
      </c>
      <c r="D17" s="240" t="s">
        <v>36</v>
      </c>
      <c r="E17" s="240" t="s">
        <v>124</v>
      </c>
      <c r="F17" s="239" t="s">
        <v>302</v>
      </c>
      <c r="G17" s="239">
        <v>244</v>
      </c>
      <c r="H17" s="242">
        <v>5399.5</v>
      </c>
      <c r="I17" s="1"/>
      <c r="J17" s="1"/>
      <c r="K17" s="1"/>
    </row>
    <row r="18" spans="1:11" ht="38.25">
      <c r="A18" s="251">
        <v>7</v>
      </c>
      <c r="B18" s="9" t="s">
        <v>306</v>
      </c>
      <c r="C18" s="239">
        <v>871</v>
      </c>
      <c r="D18" s="239" t="s">
        <v>37</v>
      </c>
      <c r="E18" s="240" t="s">
        <v>34</v>
      </c>
      <c r="F18" s="239" t="s">
        <v>307</v>
      </c>
      <c r="G18" s="241">
        <v>244</v>
      </c>
      <c r="H18" s="243">
        <v>100</v>
      </c>
      <c r="I18" s="1"/>
      <c r="J18" s="1"/>
      <c r="K18" s="1"/>
    </row>
    <row r="19" spans="1:11" s="103" customFormat="1" ht="38.25">
      <c r="A19" s="251">
        <v>8</v>
      </c>
      <c r="B19" s="9" t="s">
        <v>324</v>
      </c>
      <c r="C19" s="239">
        <v>871</v>
      </c>
      <c r="D19" s="247" t="s">
        <v>37</v>
      </c>
      <c r="E19" s="247" t="s">
        <v>28</v>
      </c>
      <c r="F19" s="239" t="s">
        <v>325</v>
      </c>
      <c r="G19" s="244">
        <v>244</v>
      </c>
      <c r="H19" s="248">
        <v>778</v>
      </c>
      <c r="I19" s="101"/>
      <c r="J19" s="101"/>
      <c r="K19" s="101"/>
    </row>
    <row r="20" spans="1:11" s="103" customFormat="1" ht="38.25">
      <c r="A20" s="251">
        <v>9</v>
      </c>
      <c r="B20" s="9" t="s">
        <v>320</v>
      </c>
      <c r="C20" s="239">
        <v>871</v>
      </c>
      <c r="D20" s="247" t="s">
        <v>37</v>
      </c>
      <c r="E20" s="247" t="s">
        <v>28</v>
      </c>
      <c r="F20" s="240" t="s">
        <v>321</v>
      </c>
      <c r="G20" s="249" t="s">
        <v>264</v>
      </c>
      <c r="H20" s="248">
        <v>800</v>
      </c>
      <c r="I20" s="101"/>
      <c r="J20" s="101"/>
      <c r="K20" s="101"/>
    </row>
    <row r="21" spans="1:8" s="205" customFormat="1" ht="15.75">
      <c r="A21" s="252"/>
      <c r="B21" s="203"/>
      <c r="C21" s="204"/>
      <c r="D21" s="204"/>
      <c r="E21" s="204"/>
      <c r="F21" s="203"/>
      <c r="G21" s="203"/>
      <c r="H21" s="151">
        <f>SUM(H10:H20)-H12</f>
        <v>9007.5</v>
      </c>
    </row>
    <row r="22" spans="3:6" ht="12.75">
      <c r="C22" s="153"/>
      <c r="D22" s="153"/>
      <c r="E22" s="153"/>
      <c r="F22" s="153"/>
    </row>
  </sheetData>
  <sheetProtection/>
  <mergeCells count="4">
    <mergeCell ref="E4:H4"/>
    <mergeCell ref="A6:H6"/>
    <mergeCell ref="A7:H7"/>
    <mergeCell ref="C3:H3"/>
  </mergeCells>
  <printOptions/>
  <pageMargins left="0.75" right="0.32" top="0.54" bottom="0.26" header="0.5" footer="0.17"/>
  <pageSetup fitToHeight="1" fitToWidth="1" horizontalDpi="300" verticalDpi="3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L21"/>
  <sheetViews>
    <sheetView zoomScalePageLayoutView="0" workbookViewId="0" topLeftCell="A1">
      <selection activeCell="D3" sqref="D3:I3"/>
    </sheetView>
  </sheetViews>
  <sheetFormatPr defaultColWidth="9.140625" defaultRowHeight="12.75"/>
  <cols>
    <col min="1" max="1" width="3.7109375" style="214" customWidth="1"/>
    <col min="2" max="2" width="42.421875" style="0" customWidth="1"/>
    <col min="3" max="3" width="5.421875" style="0" customWidth="1"/>
    <col min="4" max="4" width="4.421875" style="0" customWidth="1"/>
    <col min="5" max="5" width="6.57421875" style="0" customWidth="1"/>
    <col min="6" max="6" width="7.8515625" style="0" customWidth="1"/>
    <col min="7" max="8" width="7.7109375" style="0" customWidth="1"/>
    <col min="9" max="9" width="10.421875" style="0" customWidth="1"/>
  </cols>
  <sheetData>
    <row r="1" spans="1:12" ht="12.75">
      <c r="A1" s="1"/>
      <c r="B1" s="1"/>
      <c r="C1" s="1"/>
      <c r="D1" s="1"/>
      <c r="E1" s="1"/>
      <c r="G1" s="1"/>
      <c r="H1" s="1" t="s">
        <v>250</v>
      </c>
      <c r="I1" s="125"/>
      <c r="J1" s="1"/>
      <c r="K1" s="1"/>
      <c r="L1" s="1"/>
    </row>
    <row r="2" spans="1:12" ht="12.75" customHeight="1">
      <c r="A2" s="1"/>
      <c r="B2" s="46"/>
      <c r="C2" s="46"/>
      <c r="D2" s="46"/>
      <c r="E2" s="46"/>
      <c r="F2" s="46"/>
      <c r="G2" s="46"/>
      <c r="H2" s="46"/>
      <c r="I2" s="46"/>
      <c r="J2" s="63"/>
      <c r="K2" s="63"/>
      <c r="L2" s="1"/>
    </row>
    <row r="3" spans="1:12" ht="50.25" customHeight="1">
      <c r="A3" s="1"/>
      <c r="B3" s="1"/>
      <c r="C3" s="1"/>
      <c r="D3" s="259" t="s">
        <v>345</v>
      </c>
      <c r="E3" s="259"/>
      <c r="F3" s="259"/>
      <c r="G3" s="259"/>
      <c r="H3" s="259"/>
      <c r="I3" s="259"/>
      <c r="J3" s="46"/>
      <c r="K3" s="46"/>
      <c r="L3" s="46"/>
    </row>
    <row r="4" spans="1:12" ht="12.75">
      <c r="A4" s="1"/>
      <c r="B4" s="1"/>
      <c r="C4" s="1"/>
      <c r="D4" s="1"/>
      <c r="E4" s="264" t="s">
        <v>341</v>
      </c>
      <c r="F4" s="264"/>
      <c r="G4" s="264"/>
      <c r="H4" s="264"/>
      <c r="I4" s="264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70.5" customHeight="1">
      <c r="A6" s="295" t="s">
        <v>332</v>
      </c>
      <c r="B6" s="295"/>
      <c r="C6" s="295"/>
      <c r="D6" s="295"/>
      <c r="E6" s="295"/>
      <c r="F6" s="295"/>
      <c r="G6" s="295"/>
      <c r="H6" s="295"/>
      <c r="I6" s="295"/>
      <c r="J6" s="1"/>
      <c r="K6" s="1"/>
      <c r="L6" s="1"/>
    </row>
    <row r="7" spans="1:12" ht="20.25">
      <c r="A7" s="296"/>
      <c r="B7" s="296"/>
      <c r="C7" s="296"/>
      <c r="D7" s="296"/>
      <c r="E7" s="296"/>
      <c r="F7" s="296"/>
      <c r="G7" s="296"/>
      <c r="H7" s="296"/>
      <c r="I7" s="296"/>
      <c r="J7" s="1"/>
      <c r="K7" s="1"/>
      <c r="L7" s="1"/>
    </row>
    <row r="8" spans="1:12" ht="15">
      <c r="A8" s="254"/>
      <c r="B8" s="121"/>
      <c r="C8" s="121"/>
      <c r="D8" s="121"/>
      <c r="E8" s="121"/>
      <c r="F8" s="121"/>
      <c r="G8" s="121"/>
      <c r="H8" s="121"/>
      <c r="I8" s="1"/>
      <c r="J8" s="1"/>
      <c r="K8" s="1"/>
      <c r="L8" s="1"/>
    </row>
    <row r="9" spans="1:12" ht="48">
      <c r="A9" s="255"/>
      <c r="B9" s="122" t="s">
        <v>142</v>
      </c>
      <c r="C9" s="123" t="s">
        <v>51</v>
      </c>
      <c r="D9" s="123" t="s">
        <v>20</v>
      </c>
      <c r="E9" s="123" t="s">
        <v>53</v>
      </c>
      <c r="F9" s="124" t="s">
        <v>21</v>
      </c>
      <c r="G9" s="124" t="s">
        <v>162</v>
      </c>
      <c r="H9" s="111" t="s">
        <v>333</v>
      </c>
      <c r="I9" s="111" t="s">
        <v>334</v>
      </c>
      <c r="J9" s="1"/>
      <c r="K9" s="1"/>
      <c r="L9" s="1"/>
    </row>
    <row r="10" spans="1:11" s="103" customFormat="1" ht="75">
      <c r="A10" s="255">
        <v>1</v>
      </c>
      <c r="B10" s="227" t="s">
        <v>298</v>
      </c>
      <c r="C10" s="239">
        <v>871</v>
      </c>
      <c r="D10" s="240" t="s">
        <v>28</v>
      </c>
      <c r="E10" s="240" t="s">
        <v>122</v>
      </c>
      <c r="F10" s="240" t="s">
        <v>201</v>
      </c>
      <c r="G10" s="241">
        <v>244</v>
      </c>
      <c r="H10" s="242">
        <v>100</v>
      </c>
      <c r="I10" s="239"/>
      <c r="J10" s="101"/>
      <c r="K10" s="101"/>
    </row>
    <row r="11" spans="1:12" s="103" customFormat="1" ht="75">
      <c r="A11" s="255">
        <v>2</v>
      </c>
      <c r="B11" s="227" t="s">
        <v>203</v>
      </c>
      <c r="C11" s="239">
        <v>871</v>
      </c>
      <c r="D11" s="240" t="s">
        <v>37</v>
      </c>
      <c r="E11" s="240" t="s">
        <v>34</v>
      </c>
      <c r="F11" s="240" t="s">
        <v>202</v>
      </c>
      <c r="G11" s="241">
        <v>244</v>
      </c>
      <c r="H11" s="242">
        <v>500</v>
      </c>
      <c r="I11" s="239"/>
      <c r="J11" s="101"/>
      <c r="K11" s="101"/>
      <c r="L11" s="101"/>
    </row>
    <row r="12" spans="1:11" s="103" customFormat="1" ht="75">
      <c r="A12" s="255">
        <v>3</v>
      </c>
      <c r="B12" s="227" t="s">
        <v>205</v>
      </c>
      <c r="C12" s="239">
        <v>871</v>
      </c>
      <c r="D12" s="240" t="s">
        <v>37</v>
      </c>
      <c r="E12" s="240" t="s">
        <v>272</v>
      </c>
      <c r="F12" s="240" t="s">
        <v>204</v>
      </c>
      <c r="G12" s="241">
        <v>244</v>
      </c>
      <c r="H12" s="242">
        <f>H13+H14</f>
        <v>1000</v>
      </c>
      <c r="I12" s="239"/>
      <c r="J12" s="101"/>
      <c r="K12" s="101"/>
    </row>
    <row r="13" spans="1:12" s="103" customFormat="1" ht="15">
      <c r="A13" s="255">
        <v>4</v>
      </c>
      <c r="B13" s="227"/>
      <c r="C13" s="239">
        <v>871</v>
      </c>
      <c r="D13" s="240" t="s">
        <v>37</v>
      </c>
      <c r="E13" s="240" t="s">
        <v>34</v>
      </c>
      <c r="F13" s="240" t="s">
        <v>204</v>
      </c>
      <c r="G13" s="241">
        <v>244</v>
      </c>
      <c r="H13" s="242">
        <v>700</v>
      </c>
      <c r="I13" s="239"/>
      <c r="J13" s="101"/>
      <c r="K13" s="101"/>
      <c r="L13" s="101"/>
    </row>
    <row r="14" spans="1:12" s="103" customFormat="1" ht="15">
      <c r="A14" s="255">
        <v>5</v>
      </c>
      <c r="B14" s="227"/>
      <c r="C14" s="239">
        <v>871</v>
      </c>
      <c r="D14" s="240" t="s">
        <v>37</v>
      </c>
      <c r="E14" s="240" t="s">
        <v>28</v>
      </c>
      <c r="F14" s="240" t="s">
        <v>204</v>
      </c>
      <c r="G14" s="241">
        <v>244</v>
      </c>
      <c r="H14" s="242">
        <v>300</v>
      </c>
      <c r="I14" s="239"/>
      <c r="J14" s="101"/>
      <c r="K14" s="101"/>
      <c r="L14" s="101"/>
    </row>
    <row r="15" spans="1:9" ht="60">
      <c r="A15" s="255"/>
      <c r="B15" s="227" t="s">
        <v>301</v>
      </c>
      <c r="C15" s="239">
        <v>871</v>
      </c>
      <c r="D15" s="240" t="s">
        <v>36</v>
      </c>
      <c r="E15" s="240" t="s">
        <v>124</v>
      </c>
      <c r="F15" s="240" t="s">
        <v>302</v>
      </c>
      <c r="G15" s="241">
        <v>244</v>
      </c>
      <c r="H15" s="242">
        <v>1854.5</v>
      </c>
      <c r="I15" s="239">
        <v>1750</v>
      </c>
    </row>
    <row r="16" spans="1:9" ht="45">
      <c r="A16" s="255"/>
      <c r="B16" s="227" t="s">
        <v>324</v>
      </c>
      <c r="C16" s="239">
        <v>871</v>
      </c>
      <c r="D16" s="240" t="s">
        <v>37</v>
      </c>
      <c r="E16" s="240" t="s">
        <v>28</v>
      </c>
      <c r="F16" s="240" t="s">
        <v>325</v>
      </c>
      <c r="G16" s="241">
        <v>244</v>
      </c>
      <c r="H16" s="242">
        <v>590</v>
      </c>
      <c r="I16" s="239"/>
    </row>
    <row r="17" spans="1:11" s="103" customFormat="1" ht="45">
      <c r="A17" s="255">
        <v>6</v>
      </c>
      <c r="B17" s="227" t="s">
        <v>320</v>
      </c>
      <c r="C17" s="239">
        <v>871</v>
      </c>
      <c r="D17" s="240" t="s">
        <v>37</v>
      </c>
      <c r="E17" s="240" t="s">
        <v>28</v>
      </c>
      <c r="F17" s="240" t="s">
        <v>321</v>
      </c>
      <c r="G17" s="239" t="s">
        <v>264</v>
      </c>
      <c r="H17" s="242">
        <v>1050</v>
      </c>
      <c r="I17" s="239"/>
      <c r="J17" s="101"/>
      <c r="K17" s="101"/>
    </row>
    <row r="18" spans="1:11" s="103" customFormat="1" ht="45">
      <c r="A18" s="255">
        <v>7</v>
      </c>
      <c r="B18" s="227" t="s">
        <v>339</v>
      </c>
      <c r="C18" s="239">
        <v>871</v>
      </c>
      <c r="D18" s="240" t="s">
        <v>37</v>
      </c>
      <c r="E18" s="240" t="s">
        <v>28</v>
      </c>
      <c r="F18" s="240" t="s">
        <v>323</v>
      </c>
      <c r="G18" s="239">
        <v>244</v>
      </c>
      <c r="H18" s="242">
        <v>310</v>
      </c>
      <c r="I18" s="239"/>
      <c r="J18" s="101"/>
      <c r="K18" s="101"/>
    </row>
    <row r="19" spans="1:9" s="205" customFormat="1" ht="46.5" customHeight="1">
      <c r="A19" s="255"/>
      <c r="B19" s="138" t="s">
        <v>273</v>
      </c>
      <c r="C19" s="43"/>
      <c r="D19" s="43"/>
      <c r="E19" s="43"/>
      <c r="F19" s="43"/>
      <c r="G19" s="43"/>
      <c r="H19" s="256">
        <v>5404.5</v>
      </c>
      <c r="I19" s="256">
        <v>1750</v>
      </c>
    </row>
    <row r="20" ht="12.75">
      <c r="A20" s="255"/>
    </row>
    <row r="21" ht="23.25" customHeight="1">
      <c r="A21" s="255"/>
    </row>
  </sheetData>
  <sheetProtection/>
  <mergeCells count="4">
    <mergeCell ref="E4:I4"/>
    <mergeCell ref="D3:I3"/>
    <mergeCell ref="A6:I6"/>
    <mergeCell ref="A7:I7"/>
  </mergeCells>
  <printOptions/>
  <pageMargins left="0.75" right="0.32" top="0.37" bottom="0.36" header="0.36" footer="0.32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D23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23.140625" style="0" customWidth="1"/>
    <col min="2" max="2" width="49.421875" style="0" customWidth="1"/>
    <col min="3" max="3" width="20.8515625" style="0" customWidth="1"/>
  </cols>
  <sheetData>
    <row r="1" spans="2:4" ht="12.75">
      <c r="B1" s="298" t="s">
        <v>249</v>
      </c>
      <c r="C1" s="298"/>
      <c r="D1" s="1"/>
    </row>
    <row r="2" spans="2:4" ht="45" customHeight="1">
      <c r="B2" s="259" t="s">
        <v>346</v>
      </c>
      <c r="C2" s="259"/>
      <c r="D2" s="46"/>
    </row>
    <row r="3" spans="2:4" ht="12.75">
      <c r="B3" s="264" t="s">
        <v>341</v>
      </c>
      <c r="C3" s="264"/>
      <c r="D3" s="1"/>
    </row>
    <row r="4" spans="1:3" ht="52.5" customHeight="1">
      <c r="A4" s="297" t="s">
        <v>335</v>
      </c>
      <c r="B4" s="297"/>
      <c r="C4" s="297"/>
    </row>
    <row r="6" ht="12.75">
      <c r="C6" t="s">
        <v>52</v>
      </c>
    </row>
    <row r="7" spans="1:3" ht="29.25" customHeight="1">
      <c r="A7" s="47" t="s">
        <v>56</v>
      </c>
      <c r="B7" s="47" t="s">
        <v>59</v>
      </c>
      <c r="C7" s="47" t="s">
        <v>186</v>
      </c>
    </row>
    <row r="8" spans="1:3" ht="47.25" hidden="1">
      <c r="A8" s="50"/>
      <c r="B8" s="48" t="s">
        <v>60</v>
      </c>
      <c r="C8" s="77"/>
    </row>
    <row r="9" spans="1:3" ht="0.75" customHeight="1" hidden="1">
      <c r="A9" s="73" t="s">
        <v>61</v>
      </c>
      <c r="B9" s="66" t="s">
        <v>62</v>
      </c>
      <c r="C9" s="70">
        <f>SUM(C10-C12)</f>
        <v>0</v>
      </c>
    </row>
    <row r="10" spans="1:3" ht="25.5" hidden="1">
      <c r="A10" s="51" t="s">
        <v>63</v>
      </c>
      <c r="B10" s="76" t="s">
        <v>64</v>
      </c>
      <c r="C10" s="49">
        <f>SUM(C11)</f>
        <v>0</v>
      </c>
    </row>
    <row r="11" spans="1:3" ht="25.5" hidden="1">
      <c r="A11" s="51" t="s">
        <v>68</v>
      </c>
      <c r="B11" s="76" t="s">
        <v>69</v>
      </c>
      <c r="C11" s="49"/>
    </row>
    <row r="12" spans="1:3" ht="25.5" hidden="1">
      <c r="A12" s="51" t="s">
        <v>65</v>
      </c>
      <c r="B12" s="76" t="s">
        <v>66</v>
      </c>
      <c r="C12" s="49">
        <f>SUM(C13)</f>
        <v>0</v>
      </c>
    </row>
    <row r="13" spans="1:3" ht="25.5" hidden="1">
      <c r="A13" s="51" t="s">
        <v>71</v>
      </c>
      <c r="B13" s="76" t="s">
        <v>70</v>
      </c>
      <c r="C13" s="49"/>
    </row>
    <row r="14" spans="1:3" ht="25.5">
      <c r="A14" s="73" t="s">
        <v>92</v>
      </c>
      <c r="B14" s="66" t="s">
        <v>93</v>
      </c>
      <c r="C14" s="70">
        <f>C19-C15</f>
        <v>33.900000000001455</v>
      </c>
    </row>
    <row r="15" spans="1:3" ht="12.75">
      <c r="A15" s="67" t="s">
        <v>91</v>
      </c>
      <c r="B15" s="68" t="s">
        <v>83</v>
      </c>
      <c r="C15" s="71">
        <f>C16</f>
        <v>32991.1</v>
      </c>
    </row>
    <row r="16" spans="1:3" ht="12.75">
      <c r="A16" s="67" t="s">
        <v>100</v>
      </c>
      <c r="B16" s="68" t="s">
        <v>84</v>
      </c>
      <c r="C16" s="71">
        <f>C17</f>
        <v>32991.1</v>
      </c>
    </row>
    <row r="17" spans="1:3" ht="12.75">
      <c r="A17" s="67" t="s">
        <v>96</v>
      </c>
      <c r="B17" s="68" t="s">
        <v>85</v>
      </c>
      <c r="C17" s="71">
        <f>C18</f>
        <v>32991.1</v>
      </c>
    </row>
    <row r="18" spans="1:3" ht="25.5">
      <c r="A18" s="67" t="s">
        <v>97</v>
      </c>
      <c r="B18" s="69" t="s">
        <v>86</v>
      </c>
      <c r="C18" s="72">
        <v>32991.1</v>
      </c>
    </row>
    <row r="19" spans="1:3" ht="12.75">
      <c r="A19" s="67" t="s">
        <v>94</v>
      </c>
      <c r="B19" s="68" t="s">
        <v>87</v>
      </c>
      <c r="C19" s="71">
        <f>C20</f>
        <v>33025</v>
      </c>
    </row>
    <row r="20" spans="1:3" ht="12.75">
      <c r="A20" s="67" t="s">
        <v>95</v>
      </c>
      <c r="B20" s="68" t="s">
        <v>88</v>
      </c>
      <c r="C20" s="71">
        <f>C21</f>
        <v>33025</v>
      </c>
    </row>
    <row r="21" spans="1:3" ht="12.75">
      <c r="A21" s="67" t="s">
        <v>98</v>
      </c>
      <c r="B21" s="68" t="s">
        <v>89</v>
      </c>
      <c r="C21" s="71">
        <f>C22</f>
        <v>33025</v>
      </c>
    </row>
    <row r="22" spans="1:3" ht="25.5">
      <c r="A22" s="67" t="s">
        <v>99</v>
      </c>
      <c r="B22" s="69" t="s">
        <v>90</v>
      </c>
      <c r="C22" s="72">
        <f>Прил9!H132</f>
        <v>33025</v>
      </c>
    </row>
    <row r="23" spans="1:3" ht="34.5" customHeight="1">
      <c r="A23" s="53"/>
      <c r="B23" s="54" t="s">
        <v>67</v>
      </c>
      <c r="C23" s="55">
        <f>C14</f>
        <v>33.900000000001455</v>
      </c>
    </row>
  </sheetData>
  <sheetProtection/>
  <mergeCells count="4">
    <mergeCell ref="A4:C4"/>
    <mergeCell ref="B1:C1"/>
    <mergeCell ref="B2:C2"/>
    <mergeCell ref="B3:C3"/>
  </mergeCells>
  <printOptions/>
  <pageMargins left="0.75" right="0.28" top="0.27" bottom="0.39" header="0.17" footer="0.2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C298"/>
  <sheetViews>
    <sheetView zoomScalePageLayoutView="0" workbookViewId="0" topLeftCell="A1">
      <selection activeCell="C3" sqref="C3"/>
    </sheetView>
  </sheetViews>
  <sheetFormatPr defaultColWidth="8.8515625" defaultRowHeight="12.75"/>
  <cols>
    <col min="1" max="1" width="16.140625" style="78" customWidth="1"/>
    <col min="2" max="2" width="27.28125" style="78" customWidth="1"/>
    <col min="3" max="3" width="71.28125" style="78" customWidth="1"/>
    <col min="4" max="16384" width="8.8515625" style="78" customWidth="1"/>
  </cols>
  <sheetData>
    <row r="2" ht="22.5" customHeight="1">
      <c r="C2" s="131" t="s">
        <v>58</v>
      </c>
    </row>
    <row r="3" ht="18">
      <c r="C3" s="132" t="s">
        <v>342</v>
      </c>
    </row>
    <row r="4" ht="30">
      <c r="C4" s="133" t="s">
        <v>337</v>
      </c>
    </row>
    <row r="5" ht="18">
      <c r="C5" s="134" t="s">
        <v>341</v>
      </c>
    </row>
    <row r="6" spans="1:3" ht="18.75">
      <c r="A6" s="81" t="s">
        <v>127</v>
      </c>
      <c r="B6" s="82"/>
      <c r="C6" s="82"/>
    </row>
    <row r="7" spans="1:3" ht="39" customHeight="1">
      <c r="A7" s="148" t="s">
        <v>206</v>
      </c>
      <c r="B7" s="82"/>
      <c r="C7" s="82"/>
    </row>
    <row r="8" ht="18.75">
      <c r="A8" s="83"/>
    </row>
    <row r="9" spans="1:3" ht="39" customHeight="1">
      <c r="A9" s="277" t="s">
        <v>103</v>
      </c>
      <c r="B9" s="278"/>
      <c r="C9" s="277" t="s">
        <v>104</v>
      </c>
    </row>
    <row r="10" spans="1:3" ht="47.25" customHeight="1">
      <c r="A10" s="84" t="s">
        <v>105</v>
      </c>
      <c r="B10" s="147" t="s">
        <v>57</v>
      </c>
      <c r="C10" s="277"/>
    </row>
    <row r="11" spans="1:3" ht="18">
      <c r="A11" s="155" t="s">
        <v>194</v>
      </c>
      <c r="B11" s="279" t="s">
        <v>195</v>
      </c>
      <c r="C11" s="280"/>
    </row>
    <row r="12" spans="1:3" ht="18">
      <c r="A12" s="156" t="s">
        <v>194</v>
      </c>
      <c r="B12" s="108" t="s">
        <v>196</v>
      </c>
      <c r="C12" s="157" t="s">
        <v>207</v>
      </c>
    </row>
    <row r="13" spans="1:3" ht="18">
      <c r="A13" s="156" t="s">
        <v>194</v>
      </c>
      <c r="B13" s="158" t="s">
        <v>197</v>
      </c>
      <c r="C13" s="157" t="s">
        <v>208</v>
      </c>
    </row>
    <row r="14" spans="1:3" ht="18">
      <c r="A14" s="156" t="s">
        <v>194</v>
      </c>
      <c r="B14" s="158" t="s">
        <v>198</v>
      </c>
      <c r="C14" s="157" t="s">
        <v>209</v>
      </c>
    </row>
    <row r="15" spans="1:3" ht="18">
      <c r="A15" s="156" t="s">
        <v>194</v>
      </c>
      <c r="B15" s="159" t="s">
        <v>199</v>
      </c>
      <c r="C15" s="157" t="s">
        <v>210</v>
      </c>
    </row>
    <row r="16" spans="1:3" ht="37.5">
      <c r="A16" s="167" t="s">
        <v>54</v>
      </c>
      <c r="B16" s="85"/>
      <c r="C16" s="74" t="s">
        <v>193</v>
      </c>
    </row>
    <row r="17" spans="1:3" ht="18">
      <c r="A17" s="168" t="s">
        <v>54</v>
      </c>
      <c r="B17" s="159" t="s">
        <v>211</v>
      </c>
      <c r="C17" s="160" t="s">
        <v>138</v>
      </c>
    </row>
    <row r="18" spans="1:3" ht="18">
      <c r="A18" s="168" t="s">
        <v>54</v>
      </c>
      <c r="B18" s="161" t="s">
        <v>128</v>
      </c>
      <c r="C18" s="160" t="s">
        <v>129</v>
      </c>
    </row>
    <row r="19" spans="1:3" ht="25.5">
      <c r="A19" s="168" t="s">
        <v>54</v>
      </c>
      <c r="B19" s="159" t="s">
        <v>212</v>
      </c>
      <c r="C19" s="160" t="s">
        <v>213</v>
      </c>
    </row>
    <row r="20" spans="1:3" ht="18">
      <c r="A20" s="168" t="s">
        <v>54</v>
      </c>
      <c r="B20" s="159" t="s">
        <v>214</v>
      </c>
      <c r="C20" s="160" t="s">
        <v>215</v>
      </c>
    </row>
    <row r="21" spans="1:3" ht="63.75">
      <c r="A21" s="169" t="s">
        <v>54</v>
      </c>
      <c r="B21" s="159" t="s">
        <v>146</v>
      </c>
      <c r="C21" s="160" t="s">
        <v>172</v>
      </c>
    </row>
    <row r="22" spans="1:3" ht="51">
      <c r="A22" s="170" t="s">
        <v>54</v>
      </c>
      <c r="B22" s="161" t="s">
        <v>216</v>
      </c>
      <c r="C22" s="160" t="s">
        <v>217</v>
      </c>
    </row>
    <row r="23" spans="1:3" ht="51">
      <c r="A23" s="170" t="s">
        <v>145</v>
      </c>
      <c r="B23" s="161" t="s">
        <v>110</v>
      </c>
      <c r="C23" s="160" t="s">
        <v>218</v>
      </c>
    </row>
    <row r="24" spans="1:3" ht="18">
      <c r="A24" s="168">
        <v>871</v>
      </c>
      <c r="B24" s="161" t="s">
        <v>211</v>
      </c>
      <c r="C24" s="160" t="s">
        <v>138</v>
      </c>
    </row>
    <row r="25" spans="1:3" ht="18">
      <c r="A25" s="168">
        <v>871</v>
      </c>
      <c r="B25" s="161" t="s">
        <v>147</v>
      </c>
      <c r="C25" s="160" t="s">
        <v>148</v>
      </c>
    </row>
    <row r="26" spans="1:3" ht="38.25">
      <c r="A26" s="168">
        <v>871</v>
      </c>
      <c r="B26" s="164" t="s">
        <v>231</v>
      </c>
      <c r="C26" s="165" t="s">
        <v>232</v>
      </c>
    </row>
    <row r="27" spans="1:3" ht="25.5">
      <c r="A27" s="168">
        <v>871</v>
      </c>
      <c r="B27" s="162" t="s">
        <v>143</v>
      </c>
      <c r="C27" s="163" t="s">
        <v>144</v>
      </c>
    </row>
    <row r="28" spans="1:3" ht="25.5">
      <c r="A28" s="170" t="s">
        <v>54</v>
      </c>
      <c r="B28" s="164" t="s">
        <v>219</v>
      </c>
      <c r="C28" s="165" t="s">
        <v>220</v>
      </c>
    </row>
    <row r="29" spans="1:3" ht="18">
      <c r="A29" s="170" t="s">
        <v>54</v>
      </c>
      <c r="B29" s="164" t="s">
        <v>165</v>
      </c>
      <c r="C29" s="165" t="s">
        <v>166</v>
      </c>
    </row>
    <row r="30" spans="1:3" ht="25.5">
      <c r="A30" s="170" t="s">
        <v>54</v>
      </c>
      <c r="B30" s="164" t="s">
        <v>221</v>
      </c>
      <c r="C30" s="165" t="s">
        <v>222</v>
      </c>
    </row>
    <row r="31" spans="1:3" ht="38.25">
      <c r="A31" s="170" t="s">
        <v>54</v>
      </c>
      <c r="B31" s="162" t="s">
        <v>223</v>
      </c>
      <c r="C31" s="160" t="s">
        <v>224</v>
      </c>
    </row>
    <row r="32" spans="1:3" ht="25.5">
      <c r="A32" s="170" t="s">
        <v>54</v>
      </c>
      <c r="B32" s="162" t="s">
        <v>225</v>
      </c>
      <c r="C32" s="160" t="s">
        <v>226</v>
      </c>
    </row>
    <row r="33" spans="1:3" ht="25.5">
      <c r="A33" s="170" t="s">
        <v>54</v>
      </c>
      <c r="B33" s="162" t="s">
        <v>234</v>
      </c>
      <c r="C33" s="171" t="s">
        <v>235</v>
      </c>
    </row>
    <row r="34" spans="1:3" ht="18">
      <c r="A34" s="170" t="s">
        <v>54</v>
      </c>
      <c r="B34" s="162" t="s">
        <v>236</v>
      </c>
      <c r="C34" s="171" t="s">
        <v>237</v>
      </c>
    </row>
    <row r="35" spans="1:3" ht="18">
      <c r="A35" s="170" t="s">
        <v>54</v>
      </c>
      <c r="B35" s="162" t="s">
        <v>211</v>
      </c>
      <c r="C35" s="160" t="s">
        <v>138</v>
      </c>
    </row>
    <row r="36" spans="1:3" ht="18">
      <c r="A36" s="170" t="s">
        <v>54</v>
      </c>
      <c r="B36" s="162" t="s">
        <v>238</v>
      </c>
      <c r="C36" s="172" t="s">
        <v>239</v>
      </c>
    </row>
    <row r="37" spans="1:3" ht="18">
      <c r="A37" s="281">
        <v>851</v>
      </c>
      <c r="B37" s="283" t="s">
        <v>140</v>
      </c>
      <c r="C37" s="284"/>
    </row>
    <row r="38" spans="1:3" ht="18">
      <c r="A38" s="282"/>
      <c r="B38" s="285"/>
      <c r="C38" s="286"/>
    </row>
    <row r="39" spans="1:3" ht="51">
      <c r="A39" s="166" t="s">
        <v>139</v>
      </c>
      <c r="B39" s="162" t="s">
        <v>227</v>
      </c>
      <c r="C39" s="160" t="s">
        <v>228</v>
      </c>
    </row>
    <row r="40" spans="1:3" ht="25.5">
      <c r="A40" s="166" t="s">
        <v>139</v>
      </c>
      <c r="B40" s="162" t="s">
        <v>229</v>
      </c>
      <c r="C40" s="160" t="s">
        <v>230</v>
      </c>
    </row>
    <row r="41" spans="1:3" ht="18">
      <c r="A41"/>
      <c r="B41"/>
      <c r="C41"/>
    </row>
    <row r="42" spans="1:3" ht="43.5" customHeight="1">
      <c r="A42" s="276" t="s">
        <v>240</v>
      </c>
      <c r="B42" s="276"/>
      <c r="C42" s="276"/>
    </row>
    <row r="43" spans="1:3" ht="18">
      <c r="A43"/>
      <c r="B43"/>
      <c r="C43"/>
    </row>
    <row r="44" spans="1:3" ht="54" customHeight="1">
      <c r="A44" s="276" t="s">
        <v>241</v>
      </c>
      <c r="B44" s="276"/>
      <c r="C44" s="276"/>
    </row>
    <row r="45" spans="1:3" ht="18.75">
      <c r="A45" s="87"/>
      <c r="B45" s="44"/>
      <c r="C45" s="86"/>
    </row>
    <row r="46" spans="1:3" ht="18.75">
      <c r="A46" s="87"/>
      <c r="B46" s="44"/>
      <c r="C46" s="86"/>
    </row>
    <row r="47" spans="1:3" ht="18.75">
      <c r="A47" s="87"/>
      <c r="B47" s="44"/>
      <c r="C47" s="86"/>
    </row>
    <row r="48" spans="1:3" ht="18.75">
      <c r="A48" s="87"/>
      <c r="B48" s="44"/>
      <c r="C48" s="86"/>
    </row>
    <row r="49" spans="1:3" ht="18.75">
      <c r="A49" s="87"/>
      <c r="B49" s="44"/>
      <c r="C49" s="86"/>
    </row>
    <row r="50" spans="1:3" ht="18.75">
      <c r="A50" s="87"/>
      <c r="B50" s="44"/>
      <c r="C50" s="86"/>
    </row>
    <row r="51" spans="1:3" ht="18.75">
      <c r="A51" s="87"/>
      <c r="B51" s="44"/>
      <c r="C51" s="86"/>
    </row>
    <row r="52" spans="1:3" ht="18.75">
      <c r="A52" s="87"/>
      <c r="B52" s="44"/>
      <c r="C52" s="86"/>
    </row>
    <row r="53" spans="1:3" ht="18.75">
      <c r="A53" s="87"/>
      <c r="B53" s="44"/>
      <c r="C53" s="86"/>
    </row>
    <row r="54" spans="1:3" ht="18.75">
      <c r="A54" s="87"/>
      <c r="B54" s="44"/>
      <c r="C54" s="86"/>
    </row>
    <row r="55" spans="1:3" ht="18.75">
      <c r="A55" s="87"/>
      <c r="B55" s="44"/>
      <c r="C55" s="86"/>
    </row>
    <row r="56" spans="1:3" ht="18.75">
      <c r="A56" s="87"/>
      <c r="B56" s="44"/>
      <c r="C56" s="86"/>
    </row>
    <row r="57" spans="1:3" ht="18.75">
      <c r="A57" s="87"/>
      <c r="B57" s="44"/>
      <c r="C57" s="86"/>
    </row>
    <row r="58" spans="1:3" ht="18.75">
      <c r="A58" s="87"/>
      <c r="B58" s="44"/>
      <c r="C58" s="86"/>
    </row>
    <row r="59" spans="1:3" ht="18.75">
      <c r="A59" s="87"/>
      <c r="B59" s="44"/>
      <c r="C59" s="86"/>
    </row>
    <row r="60" spans="1:3" ht="18.75">
      <c r="A60" s="87"/>
      <c r="B60" s="44"/>
      <c r="C60" s="86"/>
    </row>
    <row r="61" spans="1:3" ht="18.75">
      <c r="A61" s="87"/>
      <c r="B61" s="44"/>
      <c r="C61" s="86"/>
    </row>
    <row r="62" spans="1:3" ht="18.75">
      <c r="A62" s="87"/>
      <c r="B62" s="44"/>
      <c r="C62" s="86"/>
    </row>
    <row r="63" spans="1:3" ht="18.75">
      <c r="A63" s="87"/>
      <c r="B63" s="44"/>
      <c r="C63" s="86"/>
    </row>
    <row r="64" spans="1:3" ht="18.75">
      <c r="A64" s="87"/>
      <c r="B64" s="44"/>
      <c r="C64" s="86"/>
    </row>
    <row r="65" spans="1:3" ht="18.75">
      <c r="A65" s="87"/>
      <c r="B65" s="44"/>
      <c r="C65" s="86"/>
    </row>
    <row r="66" spans="1:3" ht="18.75">
      <c r="A66" s="87"/>
      <c r="B66" s="44"/>
      <c r="C66" s="86"/>
    </row>
    <row r="67" spans="1:3" ht="18.75">
      <c r="A67" s="87"/>
      <c r="B67" s="44"/>
      <c r="C67" s="86"/>
    </row>
    <row r="68" spans="1:3" ht="18.75">
      <c r="A68" s="87"/>
      <c r="B68" s="44"/>
      <c r="C68" s="86"/>
    </row>
    <row r="69" spans="1:3" ht="18.75">
      <c r="A69" s="87"/>
      <c r="B69" s="44"/>
      <c r="C69" s="86"/>
    </row>
    <row r="70" spans="1:3" ht="18.75">
      <c r="A70" s="87"/>
      <c r="B70" s="44"/>
      <c r="C70" s="86"/>
    </row>
    <row r="71" spans="1:3" ht="18.75">
      <c r="A71" s="87"/>
      <c r="B71" s="44"/>
      <c r="C71" s="86"/>
    </row>
    <row r="72" spans="1:3" ht="18.75">
      <c r="A72" s="87"/>
      <c r="B72" s="44"/>
      <c r="C72" s="86"/>
    </row>
    <row r="73" spans="1:3" ht="18.75">
      <c r="A73" s="87"/>
      <c r="B73" s="44"/>
      <c r="C73" s="86"/>
    </row>
    <row r="74" spans="1:3" ht="18.75">
      <c r="A74" s="87"/>
      <c r="B74" s="44"/>
      <c r="C74" s="86"/>
    </row>
    <row r="75" spans="1:3" ht="18.75">
      <c r="A75" s="87"/>
      <c r="B75" s="44"/>
      <c r="C75" s="86"/>
    </row>
    <row r="76" spans="1:3" ht="18.75">
      <c r="A76" s="87"/>
      <c r="B76" s="44"/>
      <c r="C76" s="86"/>
    </row>
    <row r="77" spans="1:3" ht="18.75">
      <c r="A77" s="87"/>
      <c r="B77" s="44"/>
      <c r="C77" s="86"/>
    </row>
    <row r="78" spans="1:3" ht="18.75">
      <c r="A78" s="87"/>
      <c r="B78" s="44"/>
      <c r="C78" s="86"/>
    </row>
    <row r="79" spans="1:3" ht="18.75">
      <c r="A79" s="87"/>
      <c r="B79" s="44"/>
      <c r="C79" s="86"/>
    </row>
    <row r="80" spans="1:3" ht="18.75">
      <c r="A80" s="87"/>
      <c r="B80" s="44"/>
      <c r="C80" s="86"/>
    </row>
    <row r="81" spans="1:3" ht="18.75">
      <c r="A81" s="87"/>
      <c r="B81" s="44"/>
      <c r="C81" s="86"/>
    </row>
    <row r="82" spans="1:3" ht="18.75">
      <c r="A82" s="87"/>
      <c r="B82" s="44"/>
      <c r="C82" s="86"/>
    </row>
    <row r="83" spans="1:3" ht="18.75">
      <c r="A83" s="87"/>
      <c r="B83" s="44"/>
      <c r="C83" s="86"/>
    </row>
    <row r="84" spans="1:3" ht="18.75">
      <c r="A84" s="87"/>
      <c r="B84" s="44"/>
      <c r="C84" s="86"/>
    </row>
    <row r="85" spans="1:3" ht="18.75">
      <c r="A85" s="87"/>
      <c r="B85" s="44"/>
      <c r="C85" s="86"/>
    </row>
    <row r="86" spans="1:3" ht="18.75">
      <c r="A86" s="87"/>
      <c r="B86" s="44"/>
      <c r="C86" s="86"/>
    </row>
    <row r="87" spans="1:3" ht="18.75">
      <c r="A87" s="87"/>
      <c r="B87" s="44"/>
      <c r="C87" s="86"/>
    </row>
    <row r="88" spans="1:3" ht="18.75">
      <c r="A88" s="87"/>
      <c r="B88" s="44"/>
      <c r="C88" s="86"/>
    </row>
    <row r="89" spans="1:3" ht="18.75">
      <c r="A89" s="87"/>
      <c r="B89" s="44"/>
      <c r="C89" s="86"/>
    </row>
    <row r="90" spans="1:3" ht="18.75">
      <c r="A90" s="87"/>
      <c r="B90" s="44"/>
      <c r="C90" s="86"/>
    </row>
    <row r="91" spans="1:3" ht="18.75">
      <c r="A91" s="87"/>
      <c r="B91" s="44"/>
      <c r="C91" s="86"/>
    </row>
    <row r="92" spans="1:3" ht="18.75">
      <c r="A92" s="87"/>
      <c r="B92" s="44"/>
      <c r="C92" s="86"/>
    </row>
    <row r="93" spans="1:3" ht="18.75">
      <c r="A93" s="87"/>
      <c r="B93" s="44"/>
      <c r="C93" s="86"/>
    </row>
    <row r="94" spans="1:3" ht="18.75">
      <c r="A94" s="87"/>
      <c r="B94" s="44"/>
      <c r="C94" s="86"/>
    </row>
    <row r="95" spans="1:3" ht="18.75">
      <c r="A95" s="87"/>
      <c r="B95" s="44"/>
      <c r="C95" s="86"/>
    </row>
    <row r="96" spans="1:3" ht="18.75">
      <c r="A96" s="87"/>
      <c r="B96" s="44"/>
      <c r="C96" s="86"/>
    </row>
    <row r="97" spans="1:3" ht="18.75">
      <c r="A97" s="87"/>
      <c r="B97" s="44"/>
      <c r="C97" s="86"/>
    </row>
    <row r="98" spans="1:3" ht="18.75">
      <c r="A98" s="87"/>
      <c r="B98" s="44"/>
      <c r="C98" s="86"/>
    </row>
    <row r="99" spans="1:3" ht="18.75">
      <c r="A99" s="87"/>
      <c r="B99" s="44"/>
      <c r="C99" s="86"/>
    </row>
    <row r="100" spans="1:3" ht="18.75">
      <c r="A100" s="87"/>
      <c r="B100" s="44"/>
      <c r="C100" s="86"/>
    </row>
    <row r="101" spans="1:3" ht="18.75">
      <c r="A101" s="87"/>
      <c r="B101" s="44"/>
      <c r="C101" s="86"/>
    </row>
    <row r="102" spans="1:3" ht="18.75">
      <c r="A102" s="87"/>
      <c r="B102" s="44"/>
      <c r="C102" s="86"/>
    </row>
    <row r="103" spans="1:3" ht="18.75">
      <c r="A103" s="87"/>
      <c r="B103" s="44"/>
      <c r="C103" s="86"/>
    </row>
    <row r="104" spans="1:3" ht="18.75">
      <c r="A104" s="87"/>
      <c r="B104" s="44"/>
      <c r="C104" s="86"/>
    </row>
    <row r="105" spans="1:3" ht="18.75">
      <c r="A105" s="87"/>
      <c r="B105" s="44"/>
      <c r="C105" s="86"/>
    </row>
    <row r="106" spans="1:3" ht="18.75">
      <c r="A106" s="87"/>
      <c r="B106" s="44"/>
      <c r="C106" s="86"/>
    </row>
    <row r="107" spans="1:3" ht="18.75">
      <c r="A107" s="87"/>
      <c r="B107" s="44"/>
      <c r="C107" s="86"/>
    </row>
    <row r="108" spans="1:3" ht="18.75">
      <c r="A108" s="87"/>
      <c r="B108" s="44"/>
      <c r="C108" s="86"/>
    </row>
    <row r="109" spans="1:3" ht="18.75">
      <c r="A109" s="87"/>
      <c r="B109" s="44"/>
      <c r="C109" s="86"/>
    </row>
    <row r="110" spans="1:3" ht="18.75">
      <c r="A110" s="87"/>
      <c r="B110" s="44"/>
      <c r="C110" s="86"/>
    </row>
    <row r="111" spans="1:3" ht="18.75">
      <c r="A111" s="87"/>
      <c r="B111" s="44"/>
      <c r="C111" s="86"/>
    </row>
    <row r="112" spans="1:3" ht="18.75">
      <c r="A112" s="87"/>
      <c r="B112" s="44"/>
      <c r="C112" s="86"/>
    </row>
    <row r="113" spans="1:3" ht="18.75">
      <c r="A113" s="87"/>
      <c r="B113" s="44"/>
      <c r="C113" s="86"/>
    </row>
    <row r="114" spans="1:3" ht="18.75">
      <c r="A114" s="87"/>
      <c r="B114" s="44"/>
      <c r="C114" s="86"/>
    </row>
    <row r="115" spans="1:3" ht="18.75">
      <c r="A115" s="87"/>
      <c r="B115" s="44"/>
      <c r="C115" s="86"/>
    </row>
    <row r="116" spans="1:3" ht="18.75">
      <c r="A116" s="87"/>
      <c r="B116" s="44"/>
      <c r="C116" s="86"/>
    </row>
    <row r="117" spans="1:3" ht="18.75">
      <c r="A117" s="87"/>
      <c r="B117" s="44"/>
      <c r="C117" s="86"/>
    </row>
    <row r="118" spans="1:3" ht="18.75">
      <c r="A118" s="87"/>
      <c r="B118" s="44"/>
      <c r="C118" s="86"/>
    </row>
    <row r="119" spans="1:3" ht="18.75">
      <c r="A119" s="87"/>
      <c r="B119" s="44"/>
      <c r="C119" s="86"/>
    </row>
    <row r="120" spans="1:3" ht="18.75">
      <c r="A120" s="87"/>
      <c r="B120" s="44"/>
      <c r="C120" s="86"/>
    </row>
    <row r="121" spans="1:3" ht="18.75">
      <c r="A121" s="87"/>
      <c r="B121" s="44"/>
      <c r="C121" s="86"/>
    </row>
    <row r="122" spans="1:3" ht="18.75">
      <c r="A122" s="87"/>
      <c r="B122" s="44"/>
      <c r="C122" s="86"/>
    </row>
    <row r="123" spans="1:3" ht="18.75">
      <c r="A123" s="87"/>
      <c r="B123" s="44"/>
      <c r="C123" s="86"/>
    </row>
    <row r="124" spans="1:3" ht="18.75">
      <c r="A124" s="87"/>
      <c r="B124" s="44"/>
      <c r="C124" s="86"/>
    </row>
    <row r="125" spans="1:3" ht="18.75">
      <c r="A125" s="87"/>
      <c r="B125" s="44"/>
      <c r="C125" s="86"/>
    </row>
    <row r="126" spans="1:3" ht="18.75">
      <c r="A126" s="87"/>
      <c r="B126" s="44"/>
      <c r="C126" s="86"/>
    </row>
    <row r="127" spans="1:3" ht="18.75">
      <c r="A127" s="87"/>
      <c r="B127" s="44"/>
      <c r="C127" s="86"/>
    </row>
    <row r="128" spans="1:3" ht="18.75">
      <c r="A128" s="87"/>
      <c r="B128" s="44"/>
      <c r="C128" s="86"/>
    </row>
    <row r="129" spans="1:3" ht="18.75">
      <c r="A129" s="87"/>
      <c r="B129" s="44"/>
      <c r="C129" s="86"/>
    </row>
    <row r="130" spans="1:3" ht="18.75">
      <c r="A130" s="87"/>
      <c r="B130" s="44"/>
      <c r="C130" s="86"/>
    </row>
    <row r="131" spans="1:3" ht="18.75">
      <c r="A131" s="87"/>
      <c r="B131" s="44"/>
      <c r="C131" s="86"/>
    </row>
    <row r="132" spans="1:3" ht="18.75">
      <c r="A132" s="87"/>
      <c r="B132" s="44"/>
      <c r="C132" s="86"/>
    </row>
    <row r="133" spans="1:3" ht="18.75">
      <c r="A133" s="87"/>
      <c r="B133" s="44"/>
      <c r="C133" s="86"/>
    </row>
    <row r="134" spans="1:3" ht="18.75">
      <c r="A134" s="87"/>
      <c r="B134" s="44"/>
      <c r="C134" s="86"/>
    </row>
    <row r="135" spans="1:3" ht="18.75">
      <c r="A135" s="87"/>
      <c r="B135" s="44"/>
      <c r="C135" s="86"/>
    </row>
    <row r="136" spans="1:3" ht="18.75">
      <c r="A136" s="87"/>
      <c r="B136" s="44"/>
      <c r="C136" s="86"/>
    </row>
    <row r="137" spans="1:3" ht="18.75">
      <c r="A137" s="87"/>
      <c r="B137" s="44"/>
      <c r="C137" s="86"/>
    </row>
    <row r="138" spans="1:3" ht="18.75">
      <c r="A138" s="87"/>
      <c r="B138" s="44"/>
      <c r="C138" s="86"/>
    </row>
    <row r="139" spans="1:3" ht="18.75">
      <c r="A139" s="87"/>
      <c r="B139" s="44"/>
      <c r="C139" s="86"/>
    </row>
    <row r="140" spans="1:3" ht="18.75">
      <c r="A140" s="87"/>
      <c r="B140" s="44"/>
      <c r="C140" s="86"/>
    </row>
    <row r="141" spans="1:3" ht="18.75">
      <c r="A141" s="87"/>
      <c r="B141" s="44"/>
      <c r="C141" s="86"/>
    </row>
    <row r="142" spans="1:3" ht="18.75">
      <c r="A142" s="87"/>
      <c r="B142" s="44"/>
      <c r="C142" s="86"/>
    </row>
    <row r="143" spans="1:3" ht="18.75">
      <c r="A143" s="87"/>
      <c r="B143" s="44"/>
      <c r="C143" s="86"/>
    </row>
    <row r="144" spans="1:3" ht="18.75">
      <c r="A144" s="87"/>
      <c r="B144" s="44"/>
      <c r="C144" s="86"/>
    </row>
    <row r="145" spans="1:3" ht="18.75">
      <c r="A145" s="87"/>
      <c r="B145" s="44"/>
      <c r="C145" s="86"/>
    </row>
    <row r="146" spans="1:3" ht="18.75">
      <c r="A146" s="87"/>
      <c r="B146" s="44"/>
      <c r="C146" s="86"/>
    </row>
    <row r="147" spans="1:3" ht="18.75">
      <c r="A147" s="87"/>
      <c r="B147" s="44"/>
      <c r="C147" s="86"/>
    </row>
    <row r="148" spans="1:3" ht="18.75">
      <c r="A148" s="87"/>
      <c r="B148" s="44"/>
      <c r="C148" s="86"/>
    </row>
    <row r="149" spans="1:3" ht="18.75">
      <c r="A149" s="87"/>
      <c r="B149" s="44"/>
      <c r="C149" s="86"/>
    </row>
    <row r="150" spans="1:3" ht="18.75">
      <c r="A150" s="87"/>
      <c r="B150" s="44"/>
      <c r="C150" s="86"/>
    </row>
    <row r="151" spans="1:3" ht="18.75">
      <c r="A151" s="87"/>
      <c r="B151" s="44"/>
      <c r="C151" s="86"/>
    </row>
    <row r="152" spans="1:3" ht="18.75">
      <c r="A152" s="87"/>
      <c r="B152" s="44"/>
      <c r="C152" s="86"/>
    </row>
    <row r="153" spans="1:3" ht="18.75">
      <c r="A153" s="87"/>
      <c r="B153" s="44"/>
      <c r="C153" s="86"/>
    </row>
    <row r="154" spans="1:3" ht="18.75">
      <c r="A154" s="87"/>
      <c r="B154" s="44"/>
      <c r="C154" s="86"/>
    </row>
    <row r="155" spans="1:3" ht="18.75">
      <c r="A155" s="87"/>
      <c r="B155" s="44"/>
      <c r="C155" s="86"/>
    </row>
    <row r="156" spans="1:3" ht="18.75">
      <c r="A156" s="87"/>
      <c r="B156" s="44"/>
      <c r="C156" s="86"/>
    </row>
    <row r="157" spans="1:3" ht="18.75">
      <c r="A157" s="87"/>
      <c r="B157" s="44"/>
      <c r="C157" s="86"/>
    </row>
    <row r="158" spans="1:3" ht="18.75">
      <c r="A158" s="87"/>
      <c r="B158" s="44"/>
      <c r="C158" s="86"/>
    </row>
    <row r="159" spans="1:3" ht="18.75">
      <c r="A159" s="87"/>
      <c r="B159" s="44"/>
      <c r="C159" s="86"/>
    </row>
    <row r="160" spans="1:3" ht="18.75">
      <c r="A160" s="87"/>
      <c r="B160" s="44"/>
      <c r="C160" s="86"/>
    </row>
    <row r="161" spans="1:3" ht="18.75">
      <c r="A161" s="87"/>
      <c r="B161" s="44"/>
      <c r="C161" s="86"/>
    </row>
    <row r="162" spans="1:3" ht="18.75">
      <c r="A162" s="87"/>
      <c r="B162" s="44"/>
      <c r="C162" s="86"/>
    </row>
    <row r="163" spans="1:3" ht="18.75">
      <c r="A163" s="87"/>
      <c r="B163" s="44"/>
      <c r="C163" s="86"/>
    </row>
    <row r="164" spans="1:3" ht="18.75">
      <c r="A164" s="87"/>
      <c r="B164" s="44"/>
      <c r="C164" s="86"/>
    </row>
    <row r="165" spans="1:3" ht="18.75">
      <c r="A165" s="87"/>
      <c r="B165" s="44"/>
      <c r="C165" s="86"/>
    </row>
    <row r="166" spans="1:3" ht="18.75">
      <c r="A166" s="87"/>
      <c r="B166" s="44"/>
      <c r="C166" s="86"/>
    </row>
    <row r="167" spans="1:3" ht="18.75">
      <c r="A167" s="87"/>
      <c r="B167" s="44"/>
      <c r="C167" s="86"/>
    </row>
    <row r="168" spans="1:3" ht="18.75">
      <c r="A168" s="87"/>
      <c r="B168" s="44"/>
      <c r="C168" s="86"/>
    </row>
    <row r="169" spans="1:3" ht="18.75">
      <c r="A169" s="87"/>
      <c r="B169" s="44"/>
      <c r="C169" s="86"/>
    </row>
    <row r="170" spans="1:3" ht="18.75">
      <c r="A170" s="87"/>
      <c r="B170" s="44"/>
      <c r="C170" s="86"/>
    </row>
    <row r="171" spans="1:3" ht="18.75">
      <c r="A171" s="87"/>
      <c r="B171" s="44"/>
      <c r="C171" s="86"/>
    </row>
    <row r="172" spans="1:3" ht="18.75">
      <c r="A172" s="87"/>
      <c r="B172" s="44"/>
      <c r="C172" s="86"/>
    </row>
    <row r="173" spans="1:3" ht="18.75">
      <c r="A173" s="87"/>
      <c r="B173" s="44"/>
      <c r="C173" s="86"/>
    </row>
    <row r="174" spans="1:3" ht="18.75">
      <c r="A174" s="87"/>
      <c r="B174" s="44"/>
      <c r="C174" s="86"/>
    </row>
    <row r="175" spans="1:3" ht="18.75">
      <c r="A175" s="87"/>
      <c r="B175" s="44"/>
      <c r="C175" s="86"/>
    </row>
    <row r="176" spans="1:3" ht="18.75">
      <c r="A176" s="87"/>
      <c r="B176" s="44"/>
      <c r="C176" s="86"/>
    </row>
    <row r="177" spans="1:3" ht="18.75">
      <c r="A177" s="87"/>
      <c r="B177" s="44"/>
      <c r="C177" s="86"/>
    </row>
    <row r="178" spans="1:3" ht="18.75">
      <c r="A178" s="87"/>
      <c r="B178" s="44"/>
      <c r="C178" s="86"/>
    </row>
    <row r="179" spans="1:3" ht="18.75">
      <c r="A179" s="87"/>
      <c r="B179" s="44"/>
      <c r="C179" s="86"/>
    </row>
    <row r="180" spans="1:3" ht="18.75">
      <c r="A180" s="87"/>
      <c r="B180" s="44"/>
      <c r="C180" s="86"/>
    </row>
    <row r="181" spans="1:3" ht="18.75">
      <c r="A181" s="87"/>
      <c r="B181" s="44"/>
      <c r="C181" s="86"/>
    </row>
    <row r="182" spans="1:3" ht="18.75">
      <c r="A182" s="87"/>
      <c r="B182" s="44"/>
      <c r="C182" s="86"/>
    </row>
    <row r="183" spans="1:3" ht="18.75">
      <c r="A183" s="87"/>
      <c r="B183" s="44"/>
      <c r="C183" s="86"/>
    </row>
    <row r="184" spans="1:3" ht="18.75">
      <c r="A184" s="87"/>
      <c r="B184" s="44"/>
      <c r="C184" s="86"/>
    </row>
    <row r="185" spans="1:3" ht="18.75">
      <c r="A185" s="87"/>
      <c r="B185" s="44"/>
      <c r="C185" s="86"/>
    </row>
    <row r="186" spans="1:3" ht="18.75">
      <c r="A186" s="87"/>
      <c r="B186" s="44"/>
      <c r="C186" s="86"/>
    </row>
    <row r="187" spans="1:3" ht="18.75">
      <c r="A187" s="87"/>
      <c r="B187" s="44"/>
      <c r="C187" s="86"/>
    </row>
    <row r="188" spans="1:3" ht="18.75">
      <c r="A188" s="87"/>
      <c r="B188" s="44"/>
      <c r="C188" s="86"/>
    </row>
    <row r="189" spans="1:3" ht="18.75">
      <c r="A189" s="87"/>
      <c r="B189" s="44"/>
      <c r="C189" s="86"/>
    </row>
    <row r="190" spans="1:3" ht="18.75">
      <c r="A190" s="87"/>
      <c r="B190" s="44"/>
      <c r="C190" s="86"/>
    </row>
    <row r="191" spans="1:3" ht="18.75">
      <c r="A191" s="87"/>
      <c r="B191" s="44"/>
      <c r="C191" s="86"/>
    </row>
    <row r="192" spans="1:3" ht="18.75">
      <c r="A192" s="87"/>
      <c r="B192" s="44"/>
      <c r="C192" s="86"/>
    </row>
    <row r="193" spans="1:3" ht="18.75">
      <c r="A193" s="87"/>
      <c r="B193" s="44"/>
      <c r="C193" s="86"/>
    </row>
    <row r="194" spans="1:3" ht="18.75">
      <c r="A194" s="87"/>
      <c r="B194" s="44"/>
      <c r="C194" s="86"/>
    </row>
    <row r="195" spans="1:3" ht="18.75">
      <c r="A195" s="87"/>
      <c r="B195" s="44"/>
      <c r="C195" s="86"/>
    </row>
    <row r="196" spans="1:3" ht="18.75">
      <c r="A196" s="87"/>
      <c r="B196" s="44"/>
      <c r="C196" s="86"/>
    </row>
    <row r="197" spans="1:3" ht="18.75">
      <c r="A197" s="87"/>
      <c r="B197" s="44"/>
      <c r="C197" s="86"/>
    </row>
    <row r="198" spans="1:3" ht="18.75">
      <c r="A198" s="87"/>
      <c r="B198" s="44"/>
      <c r="C198" s="86"/>
    </row>
    <row r="199" spans="1:3" ht="18.75">
      <c r="A199" s="87"/>
      <c r="B199" s="44"/>
      <c r="C199" s="86"/>
    </row>
    <row r="200" spans="1:3" ht="18.75">
      <c r="A200" s="87"/>
      <c r="B200" s="44"/>
      <c r="C200" s="86"/>
    </row>
    <row r="201" spans="1:3" ht="18.75">
      <c r="A201" s="87"/>
      <c r="B201" s="44"/>
      <c r="C201" s="86"/>
    </row>
    <row r="202" spans="1:3" ht="18.75">
      <c r="A202" s="87"/>
      <c r="B202" s="44"/>
      <c r="C202" s="86"/>
    </row>
    <row r="203" spans="1:3" ht="18.75">
      <c r="A203" s="87"/>
      <c r="B203" s="44"/>
      <c r="C203" s="86"/>
    </row>
    <row r="204" spans="1:3" ht="18.75">
      <c r="A204" s="87"/>
      <c r="B204" s="44"/>
      <c r="C204" s="86"/>
    </row>
    <row r="205" spans="1:3" ht="18.75">
      <c r="A205" s="87"/>
      <c r="B205" s="44"/>
      <c r="C205" s="86"/>
    </row>
    <row r="206" spans="1:3" ht="18.75">
      <c r="A206" s="87"/>
      <c r="B206" s="44"/>
      <c r="C206" s="86"/>
    </row>
    <row r="207" spans="1:3" ht="18.75">
      <c r="A207" s="87"/>
      <c r="B207" s="44"/>
      <c r="C207" s="86"/>
    </row>
    <row r="208" spans="1:3" ht="18.75">
      <c r="A208" s="87"/>
      <c r="B208" s="44"/>
      <c r="C208" s="86"/>
    </row>
    <row r="209" spans="1:3" ht="18.75">
      <c r="A209" s="87"/>
      <c r="B209" s="44"/>
      <c r="C209" s="86"/>
    </row>
    <row r="210" spans="1:3" ht="18.75">
      <c r="A210" s="87"/>
      <c r="B210" s="44"/>
      <c r="C210" s="86"/>
    </row>
    <row r="211" spans="1:3" ht="18.75">
      <c r="A211" s="87"/>
      <c r="B211" s="44"/>
      <c r="C211" s="86"/>
    </row>
    <row r="212" spans="1:3" ht="18.75">
      <c r="A212" s="87"/>
      <c r="B212" s="44"/>
      <c r="C212" s="86"/>
    </row>
    <row r="213" spans="1:3" ht="18.75">
      <c r="A213" s="87"/>
      <c r="B213" s="44"/>
      <c r="C213" s="86"/>
    </row>
    <row r="214" spans="1:3" ht="18.75">
      <c r="A214" s="87"/>
      <c r="B214" s="44"/>
      <c r="C214" s="86"/>
    </row>
    <row r="215" spans="1:3" ht="18.75">
      <c r="A215" s="87"/>
      <c r="B215" s="44"/>
      <c r="C215" s="86"/>
    </row>
    <row r="216" spans="1:3" ht="18.75">
      <c r="A216" s="87"/>
      <c r="B216" s="44"/>
      <c r="C216" s="86"/>
    </row>
    <row r="217" spans="1:3" ht="18.75">
      <c r="A217" s="87"/>
      <c r="B217" s="44"/>
      <c r="C217" s="86"/>
    </row>
    <row r="218" spans="1:3" ht="18.75">
      <c r="A218" s="87"/>
      <c r="B218" s="44"/>
      <c r="C218" s="86"/>
    </row>
    <row r="219" spans="1:3" ht="18.75">
      <c r="A219" s="87"/>
      <c r="B219" s="44"/>
      <c r="C219" s="86"/>
    </row>
    <row r="220" spans="1:2" ht="18">
      <c r="A220" s="88"/>
      <c r="B220" s="89"/>
    </row>
    <row r="221" spans="1:2" ht="18">
      <c r="A221" s="88"/>
      <c r="B221" s="89"/>
    </row>
    <row r="222" spans="1:2" ht="18">
      <c r="A222" s="88"/>
      <c r="B222" s="89"/>
    </row>
    <row r="223" spans="1:2" ht="18">
      <c r="A223" s="88"/>
      <c r="B223" s="89"/>
    </row>
    <row r="224" spans="1:2" ht="18">
      <c r="A224" s="88"/>
      <c r="B224" s="89"/>
    </row>
    <row r="225" spans="1:2" ht="18">
      <c r="A225" s="88"/>
      <c r="B225" s="89"/>
    </row>
    <row r="226" spans="1:2" ht="18">
      <c r="A226" s="88"/>
      <c r="B226" s="89"/>
    </row>
    <row r="227" spans="1:2" ht="18">
      <c r="A227" s="88"/>
      <c r="B227" s="89"/>
    </row>
    <row r="228" spans="1:2" ht="18">
      <c r="A228" s="88"/>
      <c r="B228" s="89"/>
    </row>
    <row r="229" spans="1:2" ht="18">
      <c r="A229" s="88"/>
      <c r="B229" s="89"/>
    </row>
    <row r="230" spans="1:2" ht="18">
      <c r="A230" s="88"/>
      <c r="B230" s="89"/>
    </row>
    <row r="231" spans="1:2" ht="18">
      <c r="A231" s="88"/>
      <c r="B231" s="89"/>
    </row>
    <row r="232" spans="1:2" ht="18">
      <c r="A232" s="88"/>
      <c r="B232" s="89"/>
    </row>
    <row r="233" spans="1:2" ht="18">
      <c r="A233" s="88"/>
      <c r="B233" s="89"/>
    </row>
    <row r="234" spans="1:2" ht="18">
      <c r="A234" s="88"/>
      <c r="B234" s="89"/>
    </row>
    <row r="235" spans="1:2" ht="18">
      <c r="A235" s="88"/>
      <c r="B235" s="89"/>
    </row>
    <row r="236" spans="1:2" ht="18">
      <c r="A236" s="88"/>
      <c r="B236" s="89"/>
    </row>
    <row r="237" spans="1:2" ht="18">
      <c r="A237" s="88"/>
      <c r="B237" s="89"/>
    </row>
    <row r="238" spans="1:2" ht="18">
      <c r="A238" s="88"/>
      <c r="B238" s="89"/>
    </row>
    <row r="239" spans="1:2" ht="18">
      <c r="A239" s="88"/>
      <c r="B239" s="89"/>
    </row>
    <row r="240" spans="1:2" ht="18">
      <c r="A240" s="88"/>
      <c r="B240" s="89"/>
    </row>
    <row r="241" spans="1:2" ht="18">
      <c r="A241" s="88"/>
      <c r="B241" s="89"/>
    </row>
    <row r="242" spans="1:2" ht="18">
      <c r="A242" s="88"/>
      <c r="B242" s="89"/>
    </row>
    <row r="243" spans="1:2" ht="18">
      <c r="A243" s="88"/>
      <c r="B243" s="89"/>
    </row>
    <row r="244" spans="1:2" ht="18">
      <c r="A244" s="88"/>
      <c r="B244" s="89"/>
    </row>
    <row r="245" spans="1:2" ht="18">
      <c r="A245" s="88"/>
      <c r="B245" s="89"/>
    </row>
    <row r="246" spans="1:2" ht="18">
      <c r="A246" s="88"/>
      <c r="B246" s="89"/>
    </row>
    <row r="247" spans="1:2" ht="18">
      <c r="A247" s="88"/>
      <c r="B247" s="89"/>
    </row>
    <row r="248" spans="1:2" ht="18">
      <c r="A248" s="88"/>
      <c r="B248" s="89"/>
    </row>
    <row r="249" spans="1:2" ht="18">
      <c r="A249" s="88"/>
      <c r="B249" s="89"/>
    </row>
    <row r="250" spans="1:2" ht="18">
      <c r="A250" s="88"/>
      <c r="B250" s="89"/>
    </row>
    <row r="251" spans="1:2" ht="18">
      <c r="A251" s="88"/>
      <c r="B251" s="89"/>
    </row>
    <row r="252" spans="1:2" ht="18">
      <c r="A252" s="88"/>
      <c r="B252" s="89"/>
    </row>
    <row r="253" spans="1:2" ht="18">
      <c r="A253" s="88"/>
      <c r="B253" s="89"/>
    </row>
    <row r="254" spans="1:2" ht="18">
      <c r="A254" s="88"/>
      <c r="B254" s="89"/>
    </row>
    <row r="255" spans="1:2" ht="18">
      <c r="A255" s="88"/>
      <c r="B255" s="89"/>
    </row>
    <row r="256" spans="1:2" ht="18">
      <c r="A256" s="88"/>
      <c r="B256" s="89"/>
    </row>
    <row r="257" spans="1:2" ht="18">
      <c r="A257" s="88"/>
      <c r="B257" s="89"/>
    </row>
    <row r="258" spans="1:2" ht="18">
      <c r="A258" s="88"/>
      <c r="B258" s="89"/>
    </row>
    <row r="259" spans="1:2" ht="18">
      <c r="A259" s="88"/>
      <c r="B259" s="89"/>
    </row>
    <row r="260" spans="1:2" ht="18">
      <c r="A260" s="88"/>
      <c r="B260" s="89"/>
    </row>
    <row r="261" spans="1:2" ht="18">
      <c r="A261" s="88"/>
      <c r="B261" s="89"/>
    </row>
    <row r="262" spans="1:2" ht="18">
      <c r="A262" s="88"/>
      <c r="B262" s="89"/>
    </row>
    <row r="263" spans="1:2" ht="18">
      <c r="A263" s="88"/>
      <c r="B263" s="89"/>
    </row>
    <row r="264" spans="1:2" ht="18">
      <c r="A264" s="88"/>
      <c r="B264" s="89"/>
    </row>
    <row r="265" spans="1:2" ht="18">
      <c r="A265" s="88"/>
      <c r="B265" s="89"/>
    </row>
    <row r="266" spans="1:2" ht="18">
      <c r="A266" s="88"/>
      <c r="B266" s="89"/>
    </row>
    <row r="267" spans="1:2" ht="18">
      <c r="A267" s="88"/>
      <c r="B267" s="89"/>
    </row>
    <row r="268" spans="1:2" ht="18">
      <c r="A268" s="88"/>
      <c r="B268" s="89"/>
    </row>
    <row r="269" spans="1:2" ht="18">
      <c r="A269" s="88"/>
      <c r="B269" s="89"/>
    </row>
    <row r="270" spans="1:2" ht="18">
      <c r="A270" s="88"/>
      <c r="B270" s="89"/>
    </row>
    <row r="271" spans="1:2" ht="18">
      <c r="A271" s="88"/>
      <c r="B271" s="89"/>
    </row>
    <row r="272" spans="1:2" ht="18">
      <c r="A272" s="88"/>
      <c r="B272" s="89"/>
    </row>
    <row r="273" spans="1:2" ht="18">
      <c r="A273" s="88"/>
      <c r="B273" s="89"/>
    </row>
    <row r="274" spans="1:2" ht="18">
      <c r="A274" s="88"/>
      <c r="B274" s="89"/>
    </row>
    <row r="275" spans="1:2" ht="18">
      <c r="A275" s="88"/>
      <c r="B275" s="89"/>
    </row>
    <row r="276" spans="1:2" ht="18">
      <c r="A276" s="88"/>
      <c r="B276" s="89"/>
    </row>
    <row r="277" spans="1:2" ht="18">
      <c r="A277" s="88"/>
      <c r="B277" s="89"/>
    </row>
    <row r="278" spans="1:2" ht="18">
      <c r="A278" s="88"/>
      <c r="B278" s="89"/>
    </row>
    <row r="279" spans="1:2" ht="18">
      <c r="A279" s="89"/>
      <c r="B279" s="89"/>
    </row>
    <row r="280" spans="1:2" ht="18">
      <c r="A280" s="89"/>
      <c r="B280" s="89"/>
    </row>
    <row r="281" spans="1:2" ht="18">
      <c r="A281" s="89"/>
      <c r="B281" s="89"/>
    </row>
    <row r="282" spans="1:2" ht="18">
      <c r="A282" s="89"/>
      <c r="B282" s="89"/>
    </row>
    <row r="283" spans="1:2" ht="18">
      <c r="A283" s="89"/>
      <c r="B283" s="89"/>
    </row>
    <row r="284" spans="1:2" ht="18">
      <c r="A284" s="89"/>
      <c r="B284" s="89"/>
    </row>
    <row r="285" spans="1:2" ht="18">
      <c r="A285" s="89"/>
      <c r="B285" s="89"/>
    </row>
    <row r="286" spans="1:2" ht="18">
      <c r="A286" s="89"/>
      <c r="B286" s="89"/>
    </row>
    <row r="287" spans="1:2" ht="18">
      <c r="A287" s="89"/>
      <c r="B287" s="89"/>
    </row>
    <row r="288" spans="1:2" ht="18">
      <c r="A288" s="89"/>
      <c r="B288" s="89"/>
    </row>
    <row r="289" spans="1:2" ht="18">
      <c r="A289" s="89"/>
      <c r="B289" s="89"/>
    </row>
    <row r="290" spans="1:2" ht="18">
      <c r="A290" s="89"/>
      <c r="B290" s="89"/>
    </row>
    <row r="291" spans="1:2" ht="18">
      <c r="A291" s="89"/>
      <c r="B291" s="89"/>
    </row>
    <row r="292" spans="1:2" ht="18">
      <c r="A292" s="89"/>
      <c r="B292" s="89"/>
    </row>
    <row r="293" spans="1:2" ht="18">
      <c r="A293" s="89"/>
      <c r="B293" s="89"/>
    </row>
    <row r="294" ht="18">
      <c r="B294" s="89"/>
    </row>
    <row r="295" ht="18">
      <c r="B295" s="89"/>
    </row>
    <row r="296" ht="18">
      <c r="B296" s="89"/>
    </row>
    <row r="297" ht="18">
      <c r="B297" s="89"/>
    </row>
    <row r="298" ht="18">
      <c r="B298" s="89"/>
    </row>
  </sheetData>
  <sheetProtection/>
  <mergeCells count="7">
    <mergeCell ref="A42:C42"/>
    <mergeCell ref="A44:C44"/>
    <mergeCell ref="A9:B9"/>
    <mergeCell ref="C9:C10"/>
    <mergeCell ref="B11:C11"/>
    <mergeCell ref="A37:A38"/>
    <mergeCell ref="B37:C38"/>
  </mergeCells>
  <printOptions/>
  <pageMargins left="1.07" right="0.27" top="0.27" bottom="0.3" header="0.21" footer="0.2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15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6.7109375" style="0" bestFit="1" customWidth="1"/>
    <col min="2" max="2" width="20.8515625" style="0" customWidth="1"/>
    <col min="3" max="3" width="62.00390625" style="0" customWidth="1"/>
  </cols>
  <sheetData>
    <row r="1" spans="1:3" ht="12.75">
      <c r="A1" s="1"/>
      <c r="B1" s="1"/>
      <c r="C1" s="45" t="s">
        <v>130</v>
      </c>
    </row>
    <row r="2" spans="1:3" ht="12.75" customHeight="1">
      <c r="A2" s="1"/>
      <c r="B2" s="79"/>
      <c r="C2" s="79" t="s">
        <v>342</v>
      </c>
    </row>
    <row r="3" spans="1:3" ht="63" customHeight="1">
      <c r="A3" s="1"/>
      <c r="B3" s="80"/>
      <c r="C3" s="80" t="s">
        <v>288</v>
      </c>
    </row>
    <row r="4" spans="1:3" ht="15">
      <c r="A4" s="1"/>
      <c r="B4" s="45"/>
      <c r="C4" s="134" t="s">
        <v>341</v>
      </c>
    </row>
    <row r="5" spans="1:6" ht="12.75">
      <c r="A5" s="1"/>
      <c r="B5" s="1"/>
      <c r="C5" s="45"/>
      <c r="D5" s="110"/>
      <c r="E5" s="110"/>
      <c r="F5" s="110"/>
    </row>
    <row r="6" spans="1:3" ht="12.75">
      <c r="A6" s="1"/>
      <c r="B6" s="1"/>
      <c r="C6" s="1"/>
    </row>
    <row r="7" spans="1:3" ht="84.75" customHeight="1">
      <c r="A7" s="287" t="s">
        <v>289</v>
      </c>
      <c r="B7" s="287"/>
      <c r="C7" s="287"/>
    </row>
    <row r="8" spans="1:3" ht="36.75" customHeight="1">
      <c r="A8" s="1"/>
      <c r="B8" s="1"/>
      <c r="C8" s="1"/>
    </row>
    <row r="9" spans="1:3" ht="47.25">
      <c r="A9" s="52" t="s">
        <v>80</v>
      </c>
      <c r="B9" s="52" t="s">
        <v>81</v>
      </c>
      <c r="C9" s="52" t="s">
        <v>19</v>
      </c>
    </row>
    <row r="10" spans="1:3" ht="28.5" customHeight="1">
      <c r="A10" s="144">
        <v>871</v>
      </c>
      <c r="B10" s="288" t="s">
        <v>190</v>
      </c>
      <c r="C10" s="289"/>
    </row>
    <row r="11" spans="1:3" ht="31.5" hidden="1">
      <c r="A11" s="64">
        <v>871</v>
      </c>
      <c r="B11" s="65" t="s">
        <v>111</v>
      </c>
      <c r="C11" s="48" t="s">
        <v>69</v>
      </c>
    </row>
    <row r="12" spans="1:3" ht="31.5" hidden="1">
      <c r="A12" s="64">
        <v>871</v>
      </c>
      <c r="B12" s="65" t="s">
        <v>112</v>
      </c>
      <c r="C12" s="48" t="s">
        <v>82</v>
      </c>
    </row>
    <row r="13" spans="1:3" ht="31.5">
      <c r="A13" s="100">
        <v>871</v>
      </c>
      <c r="B13" s="65" t="s">
        <v>113</v>
      </c>
      <c r="C13" s="48" t="s">
        <v>86</v>
      </c>
    </row>
    <row r="14" spans="1:3" ht="31.5">
      <c r="A14" s="100">
        <v>871</v>
      </c>
      <c r="B14" s="65" t="s">
        <v>114</v>
      </c>
      <c r="C14" s="48" t="s">
        <v>90</v>
      </c>
    </row>
    <row r="15" spans="1:3" ht="12.75">
      <c r="A15" s="1"/>
      <c r="B15" s="1"/>
      <c r="C15" s="1"/>
    </row>
  </sheetData>
  <sheetProtection/>
  <mergeCells count="2">
    <mergeCell ref="A7:C7"/>
    <mergeCell ref="B10:C10"/>
  </mergeCells>
  <printOptions/>
  <pageMargins left="0.75" right="0.3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17"/>
  <sheetViews>
    <sheetView zoomScalePageLayoutView="0" workbookViewId="0" topLeftCell="A1">
      <selection activeCell="B2" sqref="B2:E2"/>
    </sheetView>
  </sheetViews>
  <sheetFormatPr defaultColWidth="9.140625" defaultRowHeight="12.75"/>
  <cols>
    <col min="1" max="1" width="4.8515625" style="0" customWidth="1"/>
    <col min="2" max="2" width="61.421875" style="0" customWidth="1"/>
    <col min="3" max="3" width="8.7109375" style="0" customWidth="1"/>
  </cols>
  <sheetData>
    <row r="1" ht="12.75">
      <c r="E1" s="45" t="s">
        <v>150</v>
      </c>
    </row>
    <row r="2" spans="2:5" ht="26.25" customHeight="1">
      <c r="B2" s="259" t="s">
        <v>343</v>
      </c>
      <c r="C2" s="259"/>
      <c r="D2" s="259"/>
      <c r="E2" s="259"/>
    </row>
    <row r="3" spans="2:5" ht="24.75" customHeight="1">
      <c r="B3" s="259" t="s">
        <v>288</v>
      </c>
      <c r="C3" s="259"/>
      <c r="D3" s="259"/>
      <c r="E3" s="259"/>
    </row>
    <row r="4" spans="3:5" ht="12.75">
      <c r="C4" s="261" t="s">
        <v>341</v>
      </c>
      <c r="D4" s="261"/>
      <c r="E4" s="261"/>
    </row>
    <row r="5" spans="3:5" ht="12.75">
      <c r="C5" s="260"/>
      <c r="D5" s="260"/>
      <c r="E5" s="260"/>
    </row>
    <row r="6" spans="1:5" ht="63.75" customHeight="1">
      <c r="A6" s="273" t="s">
        <v>294</v>
      </c>
      <c r="B6" s="273"/>
      <c r="C6" s="273"/>
      <c r="D6" s="273"/>
      <c r="E6" s="273"/>
    </row>
    <row r="7" ht="51.75" customHeight="1">
      <c r="C7" t="s">
        <v>52</v>
      </c>
    </row>
    <row r="8" spans="1:5" ht="48.75" customHeight="1">
      <c r="A8" s="7"/>
      <c r="B8" s="109" t="s">
        <v>189</v>
      </c>
      <c r="C8" s="109" t="s">
        <v>174</v>
      </c>
      <c r="D8" s="109" t="s">
        <v>246</v>
      </c>
      <c r="E8" s="109" t="s">
        <v>293</v>
      </c>
    </row>
    <row r="9" spans="1:5" ht="141" customHeight="1">
      <c r="A9" s="108">
        <v>1</v>
      </c>
      <c r="B9" s="137" t="s">
        <v>248</v>
      </c>
      <c r="C9" s="113">
        <v>700</v>
      </c>
      <c r="D9" s="43">
        <v>800</v>
      </c>
      <c r="E9" s="43">
        <v>900</v>
      </c>
    </row>
    <row r="13" ht="15.75">
      <c r="B13" s="114"/>
    </row>
    <row r="15" ht="15.75">
      <c r="B15" s="115"/>
    </row>
    <row r="16" ht="15.75">
      <c r="B16" s="115"/>
    </row>
    <row r="17" ht="15.75">
      <c r="B17" s="116"/>
    </row>
  </sheetData>
  <sheetProtection/>
  <mergeCells count="5">
    <mergeCell ref="B2:E2"/>
    <mergeCell ref="B3:E3"/>
    <mergeCell ref="C5:E5"/>
    <mergeCell ref="A6:E6"/>
    <mergeCell ref="C4:E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C14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4.8515625" style="1" customWidth="1"/>
    <col min="2" max="2" width="68.421875" style="1" customWidth="1"/>
    <col min="3" max="3" width="14.7109375" style="1" customWidth="1"/>
    <col min="4" max="16384" width="9.140625" style="1" customWidth="1"/>
  </cols>
  <sheetData>
    <row r="1" ht="12.75">
      <c r="C1" s="45" t="s">
        <v>125</v>
      </c>
    </row>
    <row r="2" spans="2:3" ht="15.75">
      <c r="B2" s="263" t="s">
        <v>342</v>
      </c>
      <c r="C2" s="264"/>
    </row>
    <row r="3" spans="2:3" ht="36" customHeight="1">
      <c r="B3" s="262" t="s">
        <v>288</v>
      </c>
      <c r="C3" s="262"/>
    </row>
    <row r="4" spans="2:3" ht="12.75">
      <c r="B4" s="264" t="s">
        <v>341</v>
      </c>
      <c r="C4" s="264"/>
    </row>
    <row r="5" ht="12.75">
      <c r="C5" s="45"/>
    </row>
    <row r="7" spans="1:3" ht="84.75" customHeight="1">
      <c r="A7" s="287" t="s">
        <v>290</v>
      </c>
      <c r="B7" s="287"/>
      <c r="C7" s="287"/>
    </row>
    <row r="8" spans="1:3" ht="69.75" customHeight="1">
      <c r="A8" s="98"/>
      <c r="B8" s="98"/>
      <c r="C8" s="135" t="s">
        <v>52</v>
      </c>
    </row>
    <row r="9" spans="1:3" ht="38.25" customHeight="1">
      <c r="A9" s="7"/>
      <c r="B9" s="109" t="s">
        <v>134</v>
      </c>
      <c r="C9" s="109" t="s">
        <v>174</v>
      </c>
    </row>
    <row r="10" spans="1:3" ht="18.75">
      <c r="A10" s="108">
        <v>1</v>
      </c>
      <c r="B10" s="107" t="s">
        <v>131</v>
      </c>
      <c r="C10" s="99">
        <v>19.4</v>
      </c>
    </row>
    <row r="11" spans="1:3" ht="37.5">
      <c r="A11" s="108">
        <v>2</v>
      </c>
      <c r="B11" s="107" t="s">
        <v>132</v>
      </c>
      <c r="C11" s="99">
        <v>38</v>
      </c>
    </row>
    <row r="12" spans="1:3" ht="18.75">
      <c r="A12" s="108">
        <v>3</v>
      </c>
      <c r="B12" s="107" t="s">
        <v>173</v>
      </c>
      <c r="C12" s="99">
        <v>42.4</v>
      </c>
    </row>
    <row r="13" spans="1:3" ht="56.25">
      <c r="A13" s="108">
        <v>4</v>
      </c>
      <c r="B13" s="107" t="s">
        <v>291</v>
      </c>
      <c r="C13" s="99">
        <v>13.4</v>
      </c>
    </row>
    <row r="14" spans="1:3" ht="18.75">
      <c r="A14" s="7"/>
      <c r="B14" s="107" t="s">
        <v>133</v>
      </c>
      <c r="C14" s="99">
        <f>SUM(C10:C13)</f>
        <v>113.2</v>
      </c>
    </row>
  </sheetData>
  <sheetProtection/>
  <mergeCells count="4">
    <mergeCell ref="B3:C3"/>
    <mergeCell ref="A7:C7"/>
    <mergeCell ref="B2:C2"/>
    <mergeCell ref="B4:C4"/>
  </mergeCells>
  <printOptions/>
  <pageMargins left="0.75" right="0.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17"/>
  <sheetViews>
    <sheetView zoomScalePageLayoutView="0" workbookViewId="0" topLeftCell="A1">
      <selection activeCell="C2" sqref="C2:E2"/>
    </sheetView>
  </sheetViews>
  <sheetFormatPr defaultColWidth="9.140625" defaultRowHeight="12.75"/>
  <cols>
    <col min="1" max="1" width="3.57421875" style="0" customWidth="1"/>
    <col min="2" max="2" width="47.57421875" style="0" customWidth="1"/>
  </cols>
  <sheetData>
    <row r="1" spans="3:5" ht="12.75">
      <c r="C1" s="264" t="s">
        <v>79</v>
      </c>
      <c r="D1" s="264"/>
      <c r="E1" s="264"/>
    </row>
    <row r="2" spans="3:5" ht="26.25" customHeight="1">
      <c r="C2" s="265" t="s">
        <v>343</v>
      </c>
      <c r="D2" s="265"/>
      <c r="E2" s="265"/>
    </row>
    <row r="3" spans="3:5" ht="65.25" customHeight="1">
      <c r="C3" s="265" t="s">
        <v>288</v>
      </c>
      <c r="D3" s="265"/>
      <c r="E3" s="265"/>
    </row>
    <row r="4" spans="3:5" ht="12.75">
      <c r="C4" s="259" t="s">
        <v>341</v>
      </c>
      <c r="D4" s="261"/>
      <c r="E4" s="261"/>
    </row>
    <row r="5" spans="3:5" ht="12.75">
      <c r="C5" s="260"/>
      <c r="D5" s="260"/>
      <c r="E5" s="260"/>
    </row>
    <row r="6" spans="1:5" ht="63.75" customHeight="1">
      <c r="A6" s="273" t="s">
        <v>292</v>
      </c>
      <c r="B6" s="273"/>
      <c r="C6" s="273"/>
      <c r="D6" s="273"/>
      <c r="E6" s="273"/>
    </row>
    <row r="7" ht="12.75">
      <c r="E7" t="s">
        <v>52</v>
      </c>
    </row>
    <row r="8" spans="1:5" ht="47.25">
      <c r="A8" s="7"/>
      <c r="B8" s="109" t="s">
        <v>189</v>
      </c>
      <c r="C8" s="109" t="s">
        <v>174</v>
      </c>
      <c r="D8" s="109" t="s">
        <v>246</v>
      </c>
      <c r="E8" s="109" t="s">
        <v>293</v>
      </c>
    </row>
    <row r="9" spans="1:5" ht="36.75" customHeight="1">
      <c r="A9" s="108">
        <v>1</v>
      </c>
      <c r="B9" s="136" t="s">
        <v>149</v>
      </c>
      <c r="C9" s="113">
        <v>33.1</v>
      </c>
      <c r="D9" s="113">
        <v>33.1</v>
      </c>
      <c r="E9" s="113">
        <v>33.1</v>
      </c>
    </row>
    <row r="11" ht="12.75">
      <c r="C11" t="s">
        <v>247</v>
      </c>
    </row>
    <row r="13" ht="15.75">
      <c r="B13" s="114"/>
    </row>
    <row r="15" ht="15.75">
      <c r="B15" s="115"/>
    </row>
    <row r="16" ht="15.75">
      <c r="B16" s="115"/>
    </row>
    <row r="17" ht="15.75">
      <c r="B17" s="116"/>
    </row>
  </sheetData>
  <sheetProtection/>
  <mergeCells count="6">
    <mergeCell ref="A6:E6"/>
    <mergeCell ref="C1:E1"/>
    <mergeCell ref="C2:E2"/>
    <mergeCell ref="C3:E3"/>
    <mergeCell ref="C5:E5"/>
    <mergeCell ref="C4:E4"/>
  </mergeCells>
  <printOptions/>
  <pageMargins left="0.75" right="0.42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F151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77.421875" style="0" customWidth="1"/>
    <col min="2" max="2" width="5.57421875" style="0" customWidth="1"/>
    <col min="3" max="3" width="5.8515625" style="0" customWidth="1"/>
    <col min="5" max="5" width="6.57421875" style="0" customWidth="1"/>
    <col min="6" max="6" width="11.00390625" style="0" bestFit="1" customWidth="1"/>
  </cols>
  <sheetData>
    <row r="1" spans="4:6" ht="12.75">
      <c r="D1" s="293" t="s">
        <v>126</v>
      </c>
      <c r="E1" s="293"/>
      <c r="F1" s="293"/>
    </row>
    <row r="2" spans="1:6" ht="12.75">
      <c r="A2" s="259" t="s">
        <v>342</v>
      </c>
      <c r="B2" s="259"/>
      <c r="C2" s="259"/>
      <c r="D2" s="259"/>
      <c r="E2" s="259"/>
      <c r="F2" s="259"/>
    </row>
    <row r="3" spans="2:6" ht="44.25" customHeight="1">
      <c r="B3" s="259" t="s">
        <v>295</v>
      </c>
      <c r="C3" s="259"/>
      <c r="D3" s="259"/>
      <c r="E3" s="259"/>
      <c r="F3" s="259"/>
    </row>
    <row r="4" spans="2:6" ht="12.75">
      <c r="B4" s="264" t="s">
        <v>341</v>
      </c>
      <c r="C4" s="264"/>
      <c r="D4" s="264"/>
      <c r="E4" s="264"/>
      <c r="F4" s="264"/>
    </row>
    <row r="5" spans="1:6" ht="20.25">
      <c r="A5" s="290" t="s">
        <v>72</v>
      </c>
      <c r="B5" s="290"/>
      <c r="C5" s="290"/>
      <c r="D5" s="290"/>
      <c r="E5" s="290"/>
      <c r="F5" s="290"/>
    </row>
    <row r="6" spans="1:6" ht="45.75" customHeight="1">
      <c r="A6" s="291" t="s">
        <v>296</v>
      </c>
      <c r="B6" s="291"/>
      <c r="C6" s="291"/>
      <c r="D6" s="291"/>
      <c r="E6" s="291"/>
      <c r="F6" s="291"/>
    </row>
    <row r="7" spans="1:6" ht="24.75" customHeight="1">
      <c r="A7" s="120"/>
      <c r="B7" s="112"/>
      <c r="C7" s="112"/>
      <c r="D7" s="120"/>
      <c r="E7" s="292" t="s">
        <v>164</v>
      </c>
      <c r="F7" s="292"/>
    </row>
    <row r="8" spans="1:6" ht="38.25" customHeight="1">
      <c r="A8" s="60" t="s">
        <v>73</v>
      </c>
      <c r="B8" s="56" t="s">
        <v>74</v>
      </c>
      <c r="C8" s="57"/>
      <c r="D8" s="58"/>
      <c r="E8" s="58"/>
      <c r="F8" s="266" t="s">
        <v>186</v>
      </c>
    </row>
    <row r="9" spans="1:6" ht="33.75">
      <c r="A9" s="59"/>
      <c r="B9" s="61" t="s">
        <v>77</v>
      </c>
      <c r="C9" s="62" t="s">
        <v>76</v>
      </c>
      <c r="D9" s="12" t="s">
        <v>75</v>
      </c>
      <c r="E9" s="12" t="s">
        <v>78</v>
      </c>
      <c r="F9" s="266"/>
    </row>
    <row r="10" spans="1:6" ht="14.25">
      <c r="A10" s="6" t="s">
        <v>26</v>
      </c>
      <c r="B10" s="3" t="s">
        <v>27</v>
      </c>
      <c r="C10" s="3" t="s">
        <v>24</v>
      </c>
      <c r="D10" s="3" t="s">
        <v>25</v>
      </c>
      <c r="E10" s="90" t="s">
        <v>23</v>
      </c>
      <c r="F10" s="18">
        <f>F11+F15+F35+F39+F30</f>
        <v>5089</v>
      </c>
    </row>
    <row r="11" spans="1:6" ht="25.5">
      <c r="A11" s="8" t="s">
        <v>33</v>
      </c>
      <c r="B11" s="3" t="s">
        <v>27</v>
      </c>
      <c r="C11" s="3" t="s">
        <v>34</v>
      </c>
      <c r="D11" s="3" t="s">
        <v>25</v>
      </c>
      <c r="E11" s="3" t="s">
        <v>23</v>
      </c>
      <c r="F11" s="138">
        <f>F12</f>
        <v>681.5</v>
      </c>
    </row>
    <row r="12" spans="1:6" ht="25.5">
      <c r="A12" s="9" t="s">
        <v>29</v>
      </c>
      <c r="B12" s="4" t="s">
        <v>27</v>
      </c>
      <c r="C12" s="4" t="s">
        <v>34</v>
      </c>
      <c r="D12" s="4" t="s">
        <v>30</v>
      </c>
      <c r="E12" s="4" t="s">
        <v>23</v>
      </c>
      <c r="F12" s="43">
        <f>F13</f>
        <v>681.5</v>
      </c>
    </row>
    <row r="13" spans="1:6" ht="12.75">
      <c r="A13" s="10" t="s">
        <v>1</v>
      </c>
      <c r="B13" s="4" t="s">
        <v>27</v>
      </c>
      <c r="C13" s="4" t="s">
        <v>34</v>
      </c>
      <c r="D13" s="11" t="s">
        <v>0</v>
      </c>
      <c r="E13" s="4" t="s">
        <v>23</v>
      </c>
      <c r="F13" s="43">
        <f>F14</f>
        <v>681.5</v>
      </c>
    </row>
    <row r="14" spans="1:6" ht="14.25" customHeight="1">
      <c r="A14" s="182" t="s">
        <v>251</v>
      </c>
      <c r="B14" s="4" t="s">
        <v>27</v>
      </c>
      <c r="C14" s="4" t="s">
        <v>34</v>
      </c>
      <c r="D14" s="11" t="s">
        <v>0</v>
      </c>
      <c r="E14" s="91">
        <v>121</v>
      </c>
      <c r="F14" s="43">
        <v>681.5</v>
      </c>
    </row>
    <row r="15" spans="1:6" ht="38.25">
      <c r="A15" s="8" t="s">
        <v>35</v>
      </c>
      <c r="B15" s="3" t="s">
        <v>27</v>
      </c>
      <c r="C15" s="3" t="s">
        <v>36</v>
      </c>
      <c r="D15" s="3" t="s">
        <v>25</v>
      </c>
      <c r="E15" s="90" t="s">
        <v>23</v>
      </c>
      <c r="F15" s="20">
        <f>F16+F24</f>
        <v>3917.1</v>
      </c>
    </row>
    <row r="16" spans="1:6" ht="25.5">
      <c r="A16" s="8" t="s">
        <v>29</v>
      </c>
      <c r="B16" s="3" t="s">
        <v>27</v>
      </c>
      <c r="C16" s="3" t="s">
        <v>36</v>
      </c>
      <c r="D16" s="3" t="s">
        <v>30</v>
      </c>
      <c r="E16" s="90" t="s">
        <v>23</v>
      </c>
      <c r="F16" s="20">
        <f>F17</f>
        <v>3870.6</v>
      </c>
    </row>
    <row r="17" spans="1:6" ht="21.75" customHeight="1">
      <c r="A17" s="10" t="s">
        <v>31</v>
      </c>
      <c r="B17" s="4" t="s">
        <v>27</v>
      </c>
      <c r="C17" s="4" t="s">
        <v>36</v>
      </c>
      <c r="D17" s="4" t="s">
        <v>32</v>
      </c>
      <c r="E17" s="91" t="s">
        <v>23</v>
      </c>
      <c r="F17" s="21">
        <f>F18+F20+F21+F22+F23+F19</f>
        <v>3870.6</v>
      </c>
    </row>
    <row r="18" spans="1:6" ht="15">
      <c r="A18" s="182" t="s">
        <v>251</v>
      </c>
      <c r="B18" s="4" t="s">
        <v>27</v>
      </c>
      <c r="C18" s="4" t="s">
        <v>36</v>
      </c>
      <c r="D18" s="4" t="s">
        <v>32</v>
      </c>
      <c r="E18" s="91">
        <v>121</v>
      </c>
      <c r="F18" s="21">
        <v>3385.6</v>
      </c>
    </row>
    <row r="19" spans="1:6" ht="15">
      <c r="A19" s="182" t="s">
        <v>252</v>
      </c>
      <c r="B19" s="4" t="s">
        <v>27</v>
      </c>
      <c r="C19" s="4" t="s">
        <v>36</v>
      </c>
      <c r="D19" s="4" t="s">
        <v>32</v>
      </c>
      <c r="E19" s="91">
        <v>122</v>
      </c>
      <c r="F19" s="21">
        <v>0.9</v>
      </c>
    </row>
    <row r="20" spans="1:6" ht="31.5">
      <c r="A20" s="152" t="s">
        <v>253</v>
      </c>
      <c r="B20" s="4" t="s">
        <v>27</v>
      </c>
      <c r="C20" s="4" t="s">
        <v>36</v>
      </c>
      <c r="D20" s="4" t="s">
        <v>32</v>
      </c>
      <c r="E20" s="91">
        <v>242</v>
      </c>
      <c r="F20" s="21">
        <v>290.7</v>
      </c>
    </row>
    <row r="21" spans="1:6" ht="31.5">
      <c r="A21" s="152" t="s">
        <v>255</v>
      </c>
      <c r="B21" s="4" t="s">
        <v>27</v>
      </c>
      <c r="C21" s="4" t="s">
        <v>36</v>
      </c>
      <c r="D21" s="4" t="s">
        <v>32</v>
      </c>
      <c r="E21" s="91">
        <v>244</v>
      </c>
      <c r="F21" s="21">
        <v>119.9</v>
      </c>
    </row>
    <row r="22" spans="1:6" ht="15.75">
      <c r="A22" s="152" t="s">
        <v>256</v>
      </c>
      <c r="B22" s="4" t="s">
        <v>27</v>
      </c>
      <c r="C22" s="4" t="s">
        <v>36</v>
      </c>
      <c r="D22" s="4" t="s">
        <v>32</v>
      </c>
      <c r="E22" s="91">
        <v>851</v>
      </c>
      <c r="F22" s="21">
        <v>20</v>
      </c>
    </row>
    <row r="23" spans="1:6" ht="22.5" customHeight="1">
      <c r="A23" s="152" t="s">
        <v>257</v>
      </c>
      <c r="B23" s="4" t="s">
        <v>27</v>
      </c>
      <c r="C23" s="4" t="s">
        <v>36</v>
      </c>
      <c r="D23" s="4" t="s">
        <v>32</v>
      </c>
      <c r="E23" s="91">
        <v>852</v>
      </c>
      <c r="F23" s="21">
        <v>53.5</v>
      </c>
    </row>
    <row r="24" spans="1:6" ht="12.75">
      <c r="A24" s="183" t="s">
        <v>182</v>
      </c>
      <c r="B24" s="3" t="s">
        <v>27</v>
      </c>
      <c r="C24" s="3" t="s">
        <v>36</v>
      </c>
      <c r="D24" s="3" t="s">
        <v>181</v>
      </c>
      <c r="E24" s="90"/>
      <c r="F24" s="20">
        <f>F25+F28</f>
        <v>46.5</v>
      </c>
    </row>
    <row r="25" spans="1:6" ht="24">
      <c r="A25" s="142" t="s">
        <v>184</v>
      </c>
      <c r="B25" s="4" t="s">
        <v>27</v>
      </c>
      <c r="C25" s="4" t="s">
        <v>36</v>
      </c>
      <c r="D25" s="4" t="s">
        <v>152</v>
      </c>
      <c r="E25" s="91"/>
      <c r="F25" s="21">
        <f>F26</f>
        <v>33.1</v>
      </c>
    </row>
    <row r="26" spans="1:6" ht="24">
      <c r="A26" s="141" t="s">
        <v>260</v>
      </c>
      <c r="B26" s="4" t="s">
        <v>27</v>
      </c>
      <c r="C26" s="4" t="s">
        <v>36</v>
      </c>
      <c r="D26" s="184" t="s">
        <v>152</v>
      </c>
      <c r="E26" s="185" t="s">
        <v>261</v>
      </c>
      <c r="F26" s="21">
        <f>F27</f>
        <v>33.1</v>
      </c>
    </row>
    <row r="27" spans="1:6" ht="24" customHeight="1">
      <c r="A27" s="75" t="s">
        <v>151</v>
      </c>
      <c r="B27" s="4" t="s">
        <v>27</v>
      </c>
      <c r="C27" s="4" t="s">
        <v>36</v>
      </c>
      <c r="D27" s="37" t="s">
        <v>153</v>
      </c>
      <c r="E27" s="186" t="s">
        <v>261</v>
      </c>
      <c r="F27" s="21">
        <v>33.1</v>
      </c>
    </row>
    <row r="28" spans="1:6" ht="24" customHeight="1">
      <c r="A28" s="141" t="s">
        <v>183</v>
      </c>
      <c r="B28" s="4" t="s">
        <v>27</v>
      </c>
      <c r="C28" s="4" t="s">
        <v>36</v>
      </c>
      <c r="D28" s="4" t="s">
        <v>175</v>
      </c>
      <c r="E28" s="91"/>
      <c r="F28" s="21">
        <f>F29</f>
        <v>13.4</v>
      </c>
    </row>
    <row r="29" spans="1:6" ht="24" customHeight="1">
      <c r="A29" s="25" t="s">
        <v>291</v>
      </c>
      <c r="B29" s="4" t="s">
        <v>27</v>
      </c>
      <c r="C29" s="11" t="s">
        <v>36</v>
      </c>
      <c r="D29" s="37" t="s">
        <v>297</v>
      </c>
      <c r="E29" s="91">
        <v>540</v>
      </c>
      <c r="F29" s="21">
        <v>13.4</v>
      </c>
    </row>
    <row r="30" spans="1:6" ht="25.5">
      <c r="A30" s="8" t="s">
        <v>176</v>
      </c>
      <c r="B30" s="3" t="s">
        <v>27</v>
      </c>
      <c r="C30" s="16" t="s">
        <v>177</v>
      </c>
      <c r="D30" s="37"/>
      <c r="E30" s="96"/>
      <c r="F30" s="20">
        <f>F31</f>
        <v>42.4</v>
      </c>
    </row>
    <row r="31" spans="1:6" ht="12.75">
      <c r="A31" s="140" t="s">
        <v>182</v>
      </c>
      <c r="B31" s="4" t="s">
        <v>27</v>
      </c>
      <c r="C31" s="11" t="s">
        <v>177</v>
      </c>
      <c r="D31" s="4" t="s">
        <v>181</v>
      </c>
      <c r="E31" s="96"/>
      <c r="F31" s="20">
        <f>F32</f>
        <v>42.4</v>
      </c>
    </row>
    <row r="32" spans="1:6" ht="36">
      <c r="A32" s="141" t="s">
        <v>183</v>
      </c>
      <c r="B32" s="4" t="s">
        <v>27</v>
      </c>
      <c r="C32" s="11" t="s">
        <v>177</v>
      </c>
      <c r="D32" s="4" t="s">
        <v>175</v>
      </c>
      <c r="E32" s="91"/>
      <c r="F32" s="21">
        <f>F33</f>
        <v>42.4</v>
      </c>
    </row>
    <row r="33" spans="1:6" ht="12.75">
      <c r="A33" s="141" t="s">
        <v>258</v>
      </c>
      <c r="B33" s="4" t="s">
        <v>27</v>
      </c>
      <c r="C33" s="11" t="s">
        <v>177</v>
      </c>
      <c r="D33" s="4" t="s">
        <v>175</v>
      </c>
      <c r="E33" s="91">
        <v>540</v>
      </c>
      <c r="F33" s="21">
        <f>F34</f>
        <v>42.4</v>
      </c>
    </row>
    <row r="34" spans="1:6" ht="12.75">
      <c r="A34" s="25" t="s">
        <v>178</v>
      </c>
      <c r="B34" s="4" t="s">
        <v>27</v>
      </c>
      <c r="C34" s="11" t="s">
        <v>177</v>
      </c>
      <c r="D34" s="37" t="s">
        <v>170</v>
      </c>
      <c r="E34" s="91">
        <v>540</v>
      </c>
      <c r="F34" s="21">
        <v>42.4</v>
      </c>
    </row>
    <row r="35" spans="1:6" ht="12.75">
      <c r="A35" s="8" t="s">
        <v>2</v>
      </c>
      <c r="B35" s="3" t="s">
        <v>27</v>
      </c>
      <c r="C35" s="3">
        <v>11</v>
      </c>
      <c r="D35" s="3"/>
      <c r="E35" s="90" t="s">
        <v>23</v>
      </c>
      <c r="F35" s="18">
        <f>F36</f>
        <v>15</v>
      </c>
    </row>
    <row r="36" spans="1:6" s="103" customFormat="1" ht="27" customHeight="1">
      <c r="A36" s="8" t="s">
        <v>2</v>
      </c>
      <c r="B36" s="3" t="s">
        <v>27</v>
      </c>
      <c r="C36" s="3">
        <v>11</v>
      </c>
      <c r="D36" s="3" t="s">
        <v>4</v>
      </c>
      <c r="E36" s="90"/>
      <c r="F36" s="18">
        <f>F37</f>
        <v>15</v>
      </c>
    </row>
    <row r="37" spans="1:6" ht="18" customHeight="1">
      <c r="A37" s="9" t="s">
        <v>5</v>
      </c>
      <c r="B37" s="4" t="s">
        <v>27</v>
      </c>
      <c r="C37" s="4">
        <v>11</v>
      </c>
      <c r="D37" s="4" t="s">
        <v>6</v>
      </c>
      <c r="E37" s="91" t="s">
        <v>23</v>
      </c>
      <c r="F37" s="19">
        <f>F38</f>
        <v>15</v>
      </c>
    </row>
    <row r="38" spans="1:6" ht="15.75" customHeight="1">
      <c r="A38" s="9" t="s">
        <v>262</v>
      </c>
      <c r="B38" s="4" t="s">
        <v>27</v>
      </c>
      <c r="C38" s="4">
        <v>11</v>
      </c>
      <c r="D38" s="4" t="s">
        <v>6</v>
      </c>
      <c r="E38" s="92" t="s">
        <v>263</v>
      </c>
      <c r="F38" s="19">
        <v>15</v>
      </c>
    </row>
    <row r="39" spans="1:6" ht="12.75">
      <c r="A39" s="8" t="s">
        <v>45</v>
      </c>
      <c r="B39" s="3" t="s">
        <v>27</v>
      </c>
      <c r="C39" s="3">
        <v>13</v>
      </c>
      <c r="D39" s="3"/>
      <c r="E39" s="90"/>
      <c r="F39" s="18">
        <f>F40+F43</f>
        <v>433</v>
      </c>
    </row>
    <row r="40" spans="1:6" ht="25.5">
      <c r="A40" s="126" t="s">
        <v>155</v>
      </c>
      <c r="B40" s="3" t="s">
        <v>27</v>
      </c>
      <c r="C40" s="3">
        <v>13</v>
      </c>
      <c r="D40" s="3" t="s">
        <v>46</v>
      </c>
      <c r="E40" s="187"/>
      <c r="F40" s="18">
        <f>F41</f>
        <v>150</v>
      </c>
    </row>
    <row r="41" spans="1:6" ht="24">
      <c r="A41" s="188" t="s">
        <v>154</v>
      </c>
      <c r="B41" s="4" t="s">
        <v>27</v>
      </c>
      <c r="C41" s="4">
        <v>13</v>
      </c>
      <c r="D41" s="4" t="s">
        <v>47</v>
      </c>
      <c r="E41" s="92"/>
      <c r="F41" s="19">
        <f>F42</f>
        <v>150</v>
      </c>
    </row>
    <row r="42" spans="1:6" s="103" customFormat="1" ht="26.25" customHeight="1">
      <c r="A42" s="152" t="s">
        <v>255</v>
      </c>
      <c r="B42" s="4" t="s">
        <v>27</v>
      </c>
      <c r="C42" s="4">
        <v>13</v>
      </c>
      <c r="D42" s="4" t="s">
        <v>47</v>
      </c>
      <c r="E42" s="92" t="s">
        <v>264</v>
      </c>
      <c r="F42" s="19">
        <v>150</v>
      </c>
    </row>
    <row r="43" spans="1:6" ht="12.75">
      <c r="A43" s="126" t="s">
        <v>265</v>
      </c>
      <c r="B43" s="3" t="s">
        <v>27</v>
      </c>
      <c r="C43" s="3">
        <v>13</v>
      </c>
      <c r="D43" s="3" t="s">
        <v>266</v>
      </c>
      <c r="E43" s="187"/>
      <c r="F43" s="18">
        <f>F44</f>
        <v>283</v>
      </c>
    </row>
    <row r="44" spans="1:6" ht="12.75">
      <c r="A44" s="9" t="s">
        <v>116</v>
      </c>
      <c r="B44" s="4" t="s">
        <v>27</v>
      </c>
      <c r="C44" s="4">
        <v>13</v>
      </c>
      <c r="D44" s="4" t="s">
        <v>115</v>
      </c>
      <c r="E44" s="92"/>
      <c r="F44" s="19">
        <f>F45</f>
        <v>283</v>
      </c>
    </row>
    <row r="45" spans="1:6" s="103" customFormat="1" ht="30" customHeight="1">
      <c r="A45" s="152" t="s">
        <v>255</v>
      </c>
      <c r="B45" s="4" t="s">
        <v>27</v>
      </c>
      <c r="C45" s="4">
        <v>13</v>
      </c>
      <c r="D45" s="4" t="s">
        <v>115</v>
      </c>
      <c r="E45" s="92" t="s">
        <v>264</v>
      </c>
      <c r="F45" s="19">
        <v>283</v>
      </c>
    </row>
    <row r="46" spans="1:6" s="103" customFormat="1" ht="14.25">
      <c r="A46" s="6" t="s">
        <v>38</v>
      </c>
      <c r="B46" s="3" t="s">
        <v>34</v>
      </c>
      <c r="C46" s="3" t="s">
        <v>24</v>
      </c>
      <c r="D46" s="3" t="s">
        <v>25</v>
      </c>
      <c r="E46" s="90" t="s">
        <v>23</v>
      </c>
      <c r="F46" s="18">
        <f>F47</f>
        <v>150.9</v>
      </c>
    </row>
    <row r="47" spans="1:6" s="103" customFormat="1" ht="12.75">
      <c r="A47" s="17" t="s">
        <v>7</v>
      </c>
      <c r="B47" s="4" t="s">
        <v>34</v>
      </c>
      <c r="C47" s="11" t="s">
        <v>28</v>
      </c>
      <c r="D47" s="4" t="s">
        <v>25</v>
      </c>
      <c r="E47" s="91" t="s">
        <v>23</v>
      </c>
      <c r="F47" s="19">
        <f>F48</f>
        <v>150.9</v>
      </c>
    </row>
    <row r="48" spans="1:6" s="103" customFormat="1" ht="12.75">
      <c r="A48" s="17" t="s">
        <v>9</v>
      </c>
      <c r="B48" s="4" t="s">
        <v>34</v>
      </c>
      <c r="C48" s="11" t="s">
        <v>28</v>
      </c>
      <c r="D48" s="4" t="s">
        <v>10</v>
      </c>
      <c r="E48" s="91"/>
      <c r="F48" s="19">
        <f>F49</f>
        <v>150.9</v>
      </c>
    </row>
    <row r="49" spans="1:6" s="103" customFormat="1" ht="25.5">
      <c r="A49" s="9" t="s">
        <v>3</v>
      </c>
      <c r="B49" s="4" t="s">
        <v>34</v>
      </c>
      <c r="C49" s="11" t="s">
        <v>28</v>
      </c>
      <c r="D49" s="4" t="s">
        <v>8</v>
      </c>
      <c r="E49" s="91" t="s">
        <v>23</v>
      </c>
      <c r="F49" s="19">
        <f>SUM(F50:F50)</f>
        <v>150.9</v>
      </c>
    </row>
    <row r="50" spans="1:6" s="103" customFormat="1" ht="15">
      <c r="A50" s="182" t="s">
        <v>251</v>
      </c>
      <c r="B50" s="4" t="s">
        <v>34</v>
      </c>
      <c r="C50" s="11" t="s">
        <v>28</v>
      </c>
      <c r="D50" s="4" t="s">
        <v>8</v>
      </c>
      <c r="E50" s="91">
        <v>121</v>
      </c>
      <c r="F50" s="21">
        <v>150.9</v>
      </c>
    </row>
    <row r="51" spans="1:6" ht="14.25">
      <c r="A51" s="6" t="s">
        <v>167</v>
      </c>
      <c r="B51" s="16" t="s">
        <v>28</v>
      </c>
      <c r="C51" s="3" t="s">
        <v>24</v>
      </c>
      <c r="D51" s="3" t="s">
        <v>25</v>
      </c>
      <c r="E51" s="43"/>
      <c r="F51" s="146">
        <f>F52+F56</f>
        <v>178</v>
      </c>
    </row>
    <row r="52" spans="1:6" ht="25.5">
      <c r="A52" s="126" t="s">
        <v>169</v>
      </c>
      <c r="B52" s="127" t="s">
        <v>28</v>
      </c>
      <c r="C52" s="127" t="s">
        <v>124</v>
      </c>
      <c r="D52" s="3"/>
      <c r="E52" s="3"/>
      <c r="F52" s="146">
        <f>F53</f>
        <v>38</v>
      </c>
    </row>
    <row r="53" spans="1:6" ht="12.75">
      <c r="A53" s="140" t="s">
        <v>182</v>
      </c>
      <c r="B53" s="128" t="s">
        <v>28</v>
      </c>
      <c r="C53" s="128" t="s">
        <v>124</v>
      </c>
      <c r="D53" s="4" t="s">
        <v>181</v>
      </c>
      <c r="E53" s="4"/>
      <c r="F53" s="145">
        <f>F54</f>
        <v>38</v>
      </c>
    </row>
    <row r="54" spans="1:6" ht="12" customHeight="1">
      <c r="A54" s="141" t="s">
        <v>183</v>
      </c>
      <c r="B54" s="128" t="s">
        <v>28</v>
      </c>
      <c r="C54" s="128" t="s">
        <v>124</v>
      </c>
      <c r="D54" s="4" t="s">
        <v>175</v>
      </c>
      <c r="E54" s="4"/>
      <c r="F54" s="145">
        <f>F55</f>
        <v>38</v>
      </c>
    </row>
    <row r="55" spans="1:6" ht="19.5" customHeight="1">
      <c r="A55" s="75" t="s">
        <v>101</v>
      </c>
      <c r="B55" s="128" t="s">
        <v>28</v>
      </c>
      <c r="C55" s="128" t="s">
        <v>124</v>
      </c>
      <c r="D55" s="37" t="s">
        <v>102</v>
      </c>
      <c r="E55" s="96" t="s">
        <v>259</v>
      </c>
      <c r="F55" s="145">
        <v>38</v>
      </c>
    </row>
    <row r="56" spans="1:6" ht="21" customHeight="1">
      <c r="A56" s="126" t="s">
        <v>135</v>
      </c>
      <c r="B56" s="127" t="s">
        <v>28</v>
      </c>
      <c r="C56" s="127" t="s">
        <v>122</v>
      </c>
      <c r="D56" s="3"/>
      <c r="E56" s="3"/>
      <c r="F56" s="146">
        <f>F57</f>
        <v>140</v>
      </c>
    </row>
    <row r="57" spans="1:6" ht="18.75" customHeight="1">
      <c r="A57" s="17" t="s">
        <v>168</v>
      </c>
      <c r="B57" s="11" t="s">
        <v>28</v>
      </c>
      <c r="C57" s="11" t="s">
        <v>122</v>
      </c>
      <c r="D57" s="4" t="s">
        <v>137</v>
      </c>
      <c r="E57" s="43"/>
      <c r="F57" s="145">
        <f>F58</f>
        <v>140</v>
      </c>
    </row>
    <row r="58" spans="1:6" ht="47.25">
      <c r="A58" s="149" t="s">
        <v>298</v>
      </c>
      <c r="B58" s="11" t="s">
        <v>28</v>
      </c>
      <c r="C58" s="11" t="s">
        <v>122</v>
      </c>
      <c r="D58" s="4" t="s">
        <v>201</v>
      </c>
      <c r="E58" s="189"/>
      <c r="F58" s="145">
        <f>F59</f>
        <v>140</v>
      </c>
    </row>
    <row r="59" spans="1:6" ht="24" customHeight="1">
      <c r="A59" s="182" t="s">
        <v>255</v>
      </c>
      <c r="B59" s="11" t="s">
        <v>28</v>
      </c>
      <c r="C59" s="11" t="s">
        <v>122</v>
      </c>
      <c r="D59" s="4" t="s">
        <v>201</v>
      </c>
      <c r="E59" s="190">
        <v>244</v>
      </c>
      <c r="F59" s="145">
        <v>140</v>
      </c>
    </row>
    <row r="60" spans="1:6" ht="12.75">
      <c r="A60" s="15" t="s">
        <v>179</v>
      </c>
      <c r="B60" s="16" t="s">
        <v>36</v>
      </c>
      <c r="C60" s="16"/>
      <c r="D60" s="3"/>
      <c r="E60" s="139"/>
      <c r="F60" s="146">
        <f>F61+F72</f>
        <v>6418.9</v>
      </c>
    </row>
    <row r="61" spans="1:6" ht="12.75">
      <c r="A61" s="8" t="s">
        <v>180</v>
      </c>
      <c r="B61" s="16" t="s">
        <v>36</v>
      </c>
      <c r="C61" s="16" t="s">
        <v>124</v>
      </c>
      <c r="D61" s="3"/>
      <c r="E61" s="139"/>
      <c r="F61" s="146">
        <f>F62+F65</f>
        <v>6399.5</v>
      </c>
    </row>
    <row r="62" spans="1:6" ht="15.75" hidden="1">
      <c r="A62" s="152" t="s">
        <v>267</v>
      </c>
      <c r="B62" s="11" t="s">
        <v>36</v>
      </c>
      <c r="C62" s="11" t="s">
        <v>124</v>
      </c>
      <c r="D62" s="150" t="s">
        <v>268</v>
      </c>
      <c r="E62" s="91"/>
      <c r="F62" s="145">
        <f>F63</f>
        <v>0</v>
      </c>
    </row>
    <row r="63" spans="1:6" ht="47.25" hidden="1">
      <c r="A63" s="152" t="s">
        <v>269</v>
      </c>
      <c r="B63" s="11" t="s">
        <v>36</v>
      </c>
      <c r="C63" s="11" t="s">
        <v>124</v>
      </c>
      <c r="D63" s="150" t="s">
        <v>270</v>
      </c>
      <c r="E63" s="91"/>
      <c r="F63" s="145">
        <f>F64</f>
        <v>0</v>
      </c>
    </row>
    <row r="64" spans="1:6" ht="22.5" customHeight="1" hidden="1">
      <c r="A64" s="182" t="s">
        <v>255</v>
      </c>
      <c r="B64" s="11" t="s">
        <v>36</v>
      </c>
      <c r="C64" s="11" t="s">
        <v>124</v>
      </c>
      <c r="D64" s="150" t="s">
        <v>270</v>
      </c>
      <c r="E64" s="91">
        <v>244</v>
      </c>
      <c r="F64" s="145"/>
    </row>
    <row r="65" spans="1:6" ht="12.75">
      <c r="A65" s="17" t="s">
        <v>168</v>
      </c>
      <c r="B65" s="11" t="s">
        <v>36</v>
      </c>
      <c r="C65" s="11" t="s">
        <v>124</v>
      </c>
      <c r="D65" s="4" t="s">
        <v>137</v>
      </c>
      <c r="E65" s="91"/>
      <c r="F65" s="145">
        <f>F66+F68+F70</f>
        <v>6399.5</v>
      </c>
    </row>
    <row r="66" spans="1:6" ht="33.75" customHeight="1">
      <c r="A66" s="9" t="s">
        <v>299</v>
      </c>
      <c r="B66" s="11" t="s">
        <v>36</v>
      </c>
      <c r="C66" s="11" t="s">
        <v>124</v>
      </c>
      <c r="D66" s="4" t="s">
        <v>300</v>
      </c>
      <c r="E66" s="91"/>
      <c r="F66" s="145">
        <f>F67</f>
        <v>300</v>
      </c>
    </row>
    <row r="67" spans="1:6" ht="19.5" customHeight="1">
      <c r="A67" s="182" t="s">
        <v>255</v>
      </c>
      <c r="B67" s="11" t="s">
        <v>36</v>
      </c>
      <c r="C67" s="11" t="s">
        <v>124</v>
      </c>
      <c r="D67" s="4" t="s">
        <v>300</v>
      </c>
      <c r="E67" s="91">
        <v>244</v>
      </c>
      <c r="F67" s="145">
        <v>300</v>
      </c>
    </row>
    <row r="68" spans="1:6" ht="33" customHeight="1">
      <c r="A68" s="9" t="s">
        <v>301</v>
      </c>
      <c r="B68" s="11" t="s">
        <v>36</v>
      </c>
      <c r="C68" s="11" t="s">
        <v>124</v>
      </c>
      <c r="D68" s="4" t="s">
        <v>302</v>
      </c>
      <c r="E68" s="91"/>
      <c r="F68" s="145">
        <f>F69</f>
        <v>5399.5</v>
      </c>
    </row>
    <row r="69" spans="1:6" ht="19.5" customHeight="1">
      <c r="A69" s="182" t="s">
        <v>255</v>
      </c>
      <c r="B69" s="11" t="s">
        <v>36</v>
      </c>
      <c r="C69" s="11" t="s">
        <v>124</v>
      </c>
      <c r="D69" s="4" t="s">
        <v>302</v>
      </c>
      <c r="E69" s="91">
        <v>244</v>
      </c>
      <c r="F69" s="145">
        <v>5399.5</v>
      </c>
    </row>
    <row r="70" spans="1:6" ht="30.75" customHeight="1">
      <c r="A70" s="9" t="s">
        <v>303</v>
      </c>
      <c r="B70" s="11" t="s">
        <v>36</v>
      </c>
      <c r="C70" s="11" t="s">
        <v>124</v>
      </c>
      <c r="D70" s="11" t="s">
        <v>304</v>
      </c>
      <c r="E70" s="91"/>
      <c r="F70" s="145">
        <f>F71</f>
        <v>700</v>
      </c>
    </row>
    <row r="71" spans="1:6" ht="19.5" customHeight="1">
      <c r="A71" s="182" t="s">
        <v>255</v>
      </c>
      <c r="B71" s="11" t="s">
        <v>36</v>
      </c>
      <c r="C71" s="11" t="s">
        <v>124</v>
      </c>
      <c r="D71" s="11" t="s">
        <v>304</v>
      </c>
      <c r="E71" s="91">
        <v>244</v>
      </c>
      <c r="F71" s="145">
        <v>700</v>
      </c>
    </row>
    <row r="72" spans="1:6" ht="12.75">
      <c r="A72" s="215" t="s">
        <v>279</v>
      </c>
      <c r="B72" s="216" t="s">
        <v>36</v>
      </c>
      <c r="C72" s="216" t="s">
        <v>280</v>
      </c>
      <c r="D72" s="150"/>
      <c r="E72" s="91"/>
      <c r="F72" s="145">
        <f>F73</f>
        <v>19.4</v>
      </c>
    </row>
    <row r="73" spans="1:6" ht="36">
      <c r="A73" s="141" t="s">
        <v>183</v>
      </c>
      <c r="B73" s="11" t="s">
        <v>36</v>
      </c>
      <c r="C73" s="11" t="s">
        <v>280</v>
      </c>
      <c r="D73" s="150" t="s">
        <v>175</v>
      </c>
      <c r="E73" s="91"/>
      <c r="F73" s="145">
        <f>F74</f>
        <v>19.4</v>
      </c>
    </row>
    <row r="74" spans="1:6" ht="12.75">
      <c r="A74" s="219" t="s">
        <v>131</v>
      </c>
      <c r="B74" s="11" t="s">
        <v>36</v>
      </c>
      <c r="C74" s="11" t="s">
        <v>280</v>
      </c>
      <c r="D74" s="150" t="s">
        <v>305</v>
      </c>
      <c r="E74" s="91">
        <v>540</v>
      </c>
      <c r="F74" s="145">
        <v>19.4</v>
      </c>
    </row>
    <row r="75" spans="1:6" ht="14.25">
      <c r="A75" s="6" t="s">
        <v>39</v>
      </c>
      <c r="B75" s="3" t="s">
        <v>37</v>
      </c>
      <c r="C75" s="3" t="s">
        <v>24</v>
      </c>
      <c r="D75" s="3" t="s">
        <v>25</v>
      </c>
      <c r="E75" s="90" t="s">
        <v>23</v>
      </c>
      <c r="F75" s="191">
        <f>F76+F80+F98</f>
        <v>17317.8</v>
      </c>
    </row>
    <row r="76" spans="1:6" ht="22.5" customHeight="1">
      <c r="A76" s="15" t="s">
        <v>40</v>
      </c>
      <c r="B76" s="3" t="s">
        <v>37</v>
      </c>
      <c r="C76" s="3" t="s">
        <v>27</v>
      </c>
      <c r="D76" s="3" t="s">
        <v>25</v>
      </c>
      <c r="E76" s="90" t="s">
        <v>23</v>
      </c>
      <c r="F76" s="18">
        <f>F77</f>
        <v>200</v>
      </c>
    </row>
    <row r="77" spans="1:6" ht="12.75">
      <c r="A77" s="9" t="s">
        <v>118</v>
      </c>
      <c r="B77" s="4" t="s">
        <v>37</v>
      </c>
      <c r="C77" s="4" t="s">
        <v>27</v>
      </c>
      <c r="D77" s="11" t="s">
        <v>117</v>
      </c>
      <c r="E77" s="91" t="s">
        <v>23</v>
      </c>
      <c r="F77" s="145">
        <f>F78</f>
        <v>200</v>
      </c>
    </row>
    <row r="78" spans="1:6" ht="25.5">
      <c r="A78" s="9" t="s">
        <v>120</v>
      </c>
      <c r="B78" s="4" t="s">
        <v>37</v>
      </c>
      <c r="C78" s="4" t="s">
        <v>27</v>
      </c>
      <c r="D78" s="4" t="s">
        <v>119</v>
      </c>
      <c r="E78" s="91"/>
      <c r="F78" s="145">
        <f>F79</f>
        <v>200</v>
      </c>
    </row>
    <row r="79" spans="1:6" ht="12.75">
      <c r="A79" s="220" t="s">
        <v>254</v>
      </c>
      <c r="B79" s="4" t="s">
        <v>37</v>
      </c>
      <c r="C79" s="4" t="s">
        <v>27</v>
      </c>
      <c r="D79" s="4" t="s">
        <v>119</v>
      </c>
      <c r="E79" s="91">
        <v>243</v>
      </c>
      <c r="F79" s="145">
        <v>200</v>
      </c>
    </row>
    <row r="80" spans="1:6" ht="12.75">
      <c r="A80" s="15" t="s">
        <v>15</v>
      </c>
      <c r="B80" s="3" t="s">
        <v>37</v>
      </c>
      <c r="C80" s="16" t="s">
        <v>34</v>
      </c>
      <c r="D80" s="3"/>
      <c r="E80" s="90"/>
      <c r="F80" s="18">
        <f>F84+F81+F95</f>
        <v>13591.5</v>
      </c>
    </row>
    <row r="81" spans="1:6" ht="12.75">
      <c r="A81" s="9" t="s">
        <v>310</v>
      </c>
      <c r="B81" s="4" t="s">
        <v>37</v>
      </c>
      <c r="C81" s="11" t="s">
        <v>34</v>
      </c>
      <c r="D81" s="4" t="s">
        <v>311</v>
      </c>
      <c r="E81" s="4"/>
      <c r="F81" s="19">
        <f>F82</f>
        <v>191.5</v>
      </c>
    </row>
    <row r="82" spans="1:6" ht="12.75">
      <c r="A82" s="9" t="s">
        <v>312</v>
      </c>
      <c r="B82" s="4" t="s">
        <v>37</v>
      </c>
      <c r="C82" s="11" t="s">
        <v>34</v>
      </c>
      <c r="D82" s="4" t="s">
        <v>313</v>
      </c>
      <c r="E82" s="91"/>
      <c r="F82" s="19">
        <f>F83</f>
        <v>191.5</v>
      </c>
    </row>
    <row r="83" spans="1:6" ht="12.75">
      <c r="A83" s="17" t="s">
        <v>255</v>
      </c>
      <c r="B83" s="4" t="s">
        <v>37</v>
      </c>
      <c r="C83" s="11" t="s">
        <v>34</v>
      </c>
      <c r="D83" s="4" t="s">
        <v>313</v>
      </c>
      <c r="E83" s="91">
        <v>244</v>
      </c>
      <c r="F83" s="19">
        <v>191.5</v>
      </c>
    </row>
    <row r="84" spans="1:6" ht="12.75">
      <c r="A84" s="9" t="s">
        <v>136</v>
      </c>
      <c r="B84" s="4" t="s">
        <v>37</v>
      </c>
      <c r="C84" s="11" t="s">
        <v>34</v>
      </c>
      <c r="D84" s="4" t="s">
        <v>137</v>
      </c>
      <c r="E84" s="4"/>
      <c r="F84" s="22">
        <f>F85+F87+F89+F91+F93</f>
        <v>11400</v>
      </c>
    </row>
    <row r="85" spans="1:6" ht="25.5">
      <c r="A85" s="9" t="s">
        <v>306</v>
      </c>
      <c r="B85" s="4" t="s">
        <v>37</v>
      </c>
      <c r="C85" s="11" t="s">
        <v>34</v>
      </c>
      <c r="D85" s="4" t="s">
        <v>307</v>
      </c>
      <c r="E85" s="4"/>
      <c r="F85" s="22">
        <f>F86</f>
        <v>100</v>
      </c>
    </row>
    <row r="86" spans="1:6" ht="21.75" customHeight="1">
      <c r="A86" s="182" t="s">
        <v>255</v>
      </c>
      <c r="B86" s="4" t="s">
        <v>37</v>
      </c>
      <c r="C86" s="11" t="s">
        <v>34</v>
      </c>
      <c r="D86" s="4" t="s">
        <v>307</v>
      </c>
      <c r="E86" s="4">
        <v>244</v>
      </c>
      <c r="F86" s="22">
        <v>100</v>
      </c>
    </row>
    <row r="87" spans="1:6" ht="34.5" customHeight="1">
      <c r="A87" s="9" t="s">
        <v>308</v>
      </c>
      <c r="B87" s="4" t="s">
        <v>37</v>
      </c>
      <c r="C87" s="11" t="s">
        <v>34</v>
      </c>
      <c r="D87" s="4" t="s">
        <v>309</v>
      </c>
      <c r="E87" s="4"/>
      <c r="F87" s="22">
        <f>F88</f>
        <v>10300</v>
      </c>
    </row>
    <row r="88" spans="1:6" ht="21.75" customHeight="1">
      <c r="A88" s="182" t="s">
        <v>255</v>
      </c>
      <c r="B88" s="4" t="s">
        <v>37</v>
      </c>
      <c r="C88" s="11" t="s">
        <v>34</v>
      </c>
      <c r="D88" s="4" t="s">
        <v>309</v>
      </c>
      <c r="E88" s="4">
        <v>244</v>
      </c>
      <c r="F88" s="22">
        <v>10300</v>
      </c>
    </row>
    <row r="89" spans="1:6" ht="47.25">
      <c r="A89" s="152" t="s">
        <v>203</v>
      </c>
      <c r="B89" s="4" t="s">
        <v>37</v>
      </c>
      <c r="C89" s="11" t="s">
        <v>34</v>
      </c>
      <c r="D89" s="4" t="s">
        <v>202</v>
      </c>
      <c r="E89" s="11"/>
      <c r="F89" s="22">
        <f>F90</f>
        <v>300</v>
      </c>
    </row>
    <row r="90" spans="1:6" ht="19.5" customHeight="1">
      <c r="A90" s="182" t="s">
        <v>255</v>
      </c>
      <c r="B90" s="4" t="s">
        <v>37</v>
      </c>
      <c r="C90" s="11" t="s">
        <v>34</v>
      </c>
      <c r="D90" s="4" t="s">
        <v>202</v>
      </c>
      <c r="E90" s="190">
        <v>244</v>
      </c>
      <c r="F90" s="22">
        <v>300</v>
      </c>
    </row>
    <row r="91" spans="1:6" ht="24" hidden="1">
      <c r="A91" s="221" t="s">
        <v>315</v>
      </c>
      <c r="B91" s="4" t="s">
        <v>37</v>
      </c>
      <c r="C91" s="11" t="s">
        <v>34</v>
      </c>
      <c r="D91" s="150" t="s">
        <v>314</v>
      </c>
      <c r="E91" s="91"/>
      <c r="F91" s="192">
        <f>F92</f>
        <v>0</v>
      </c>
    </row>
    <row r="92" spans="1:6" ht="30" hidden="1">
      <c r="A92" s="182" t="s">
        <v>255</v>
      </c>
      <c r="B92" s="4" t="s">
        <v>37</v>
      </c>
      <c r="C92" s="11" t="s">
        <v>34</v>
      </c>
      <c r="D92" s="150" t="s">
        <v>314</v>
      </c>
      <c r="E92" s="190">
        <v>244</v>
      </c>
      <c r="F92" s="145"/>
    </row>
    <row r="93" spans="1:6" ht="47.25">
      <c r="A93" s="152" t="s">
        <v>205</v>
      </c>
      <c r="B93" s="4" t="s">
        <v>37</v>
      </c>
      <c r="C93" s="11" t="s">
        <v>34</v>
      </c>
      <c r="D93" s="4" t="s">
        <v>204</v>
      </c>
      <c r="E93" s="190"/>
      <c r="F93" s="22">
        <f>F94</f>
        <v>700</v>
      </c>
    </row>
    <row r="94" spans="1:6" ht="31.5">
      <c r="A94" s="152" t="s">
        <v>255</v>
      </c>
      <c r="B94" s="4" t="s">
        <v>37</v>
      </c>
      <c r="C94" s="11" t="s">
        <v>34</v>
      </c>
      <c r="D94" s="4" t="s">
        <v>204</v>
      </c>
      <c r="E94" s="190">
        <v>244</v>
      </c>
      <c r="F94" s="22">
        <v>700</v>
      </c>
    </row>
    <row r="95" spans="1:6" ht="24">
      <c r="A95" s="222" t="s">
        <v>316</v>
      </c>
      <c r="B95" s="223" t="s">
        <v>37</v>
      </c>
      <c r="C95" s="223" t="s">
        <v>34</v>
      </c>
      <c r="D95" s="224" t="s">
        <v>317</v>
      </c>
      <c r="E95" s="225"/>
      <c r="F95" s="22">
        <f>F96</f>
        <v>2000</v>
      </c>
    </row>
    <row r="96" spans="1:6" ht="12.75">
      <c r="A96" s="226" t="s">
        <v>318</v>
      </c>
      <c r="B96" s="223" t="s">
        <v>37</v>
      </c>
      <c r="C96" s="223" t="s">
        <v>34</v>
      </c>
      <c r="D96" s="224" t="s">
        <v>319</v>
      </c>
      <c r="E96" s="225"/>
      <c r="F96" s="22">
        <f>F97</f>
        <v>2000</v>
      </c>
    </row>
    <row r="97" spans="1:6" ht="12.75">
      <c r="A97" s="210" t="s">
        <v>255</v>
      </c>
      <c r="B97" s="223" t="s">
        <v>37</v>
      </c>
      <c r="C97" s="223" t="s">
        <v>34</v>
      </c>
      <c r="D97" s="224" t="s">
        <v>319</v>
      </c>
      <c r="E97" s="225" t="s">
        <v>264</v>
      </c>
      <c r="F97" s="22">
        <v>2000</v>
      </c>
    </row>
    <row r="98" spans="1:6" ht="12.75">
      <c r="A98" s="15" t="s">
        <v>16</v>
      </c>
      <c r="B98" s="3" t="s">
        <v>37</v>
      </c>
      <c r="C98" s="3" t="s">
        <v>28</v>
      </c>
      <c r="D98" s="3" t="s">
        <v>25</v>
      </c>
      <c r="E98" s="90" t="s">
        <v>23</v>
      </c>
      <c r="F98" s="18">
        <f>F99+F102</f>
        <v>3526.3</v>
      </c>
    </row>
    <row r="99" spans="1:6" ht="24">
      <c r="A99" s="222" t="s">
        <v>316</v>
      </c>
      <c r="B99" s="4" t="s">
        <v>37</v>
      </c>
      <c r="C99" s="4" t="s">
        <v>28</v>
      </c>
      <c r="D99" s="224" t="s">
        <v>317</v>
      </c>
      <c r="E99" s="225"/>
      <c r="F99" s="19">
        <f>F100</f>
        <v>1458.3</v>
      </c>
    </row>
    <row r="100" spans="1:6" ht="12.75">
      <c r="A100" s="226" t="s">
        <v>318</v>
      </c>
      <c r="B100" s="4" t="s">
        <v>37</v>
      </c>
      <c r="C100" s="4" t="s">
        <v>28</v>
      </c>
      <c r="D100" s="224" t="s">
        <v>319</v>
      </c>
      <c r="E100" s="225"/>
      <c r="F100" s="19">
        <f>F101</f>
        <v>1458.3</v>
      </c>
    </row>
    <row r="101" spans="1:6" ht="12.75">
      <c r="A101" s="210" t="s">
        <v>255</v>
      </c>
      <c r="B101" s="4" t="s">
        <v>37</v>
      </c>
      <c r="C101" s="4" t="s">
        <v>28</v>
      </c>
      <c r="D101" s="224" t="s">
        <v>319</v>
      </c>
      <c r="E101" s="225" t="s">
        <v>264</v>
      </c>
      <c r="F101" s="19">
        <v>1458.3</v>
      </c>
    </row>
    <row r="102" spans="1:6" s="103" customFormat="1" ht="18.75" customHeight="1">
      <c r="A102" s="228" t="s">
        <v>168</v>
      </c>
      <c r="B102" s="229" t="s">
        <v>37</v>
      </c>
      <c r="C102" s="229" t="s">
        <v>28</v>
      </c>
      <c r="D102" s="229" t="s">
        <v>137</v>
      </c>
      <c r="E102" s="230"/>
      <c r="F102" s="231">
        <f>F103+F105+F107+F109</f>
        <v>2068</v>
      </c>
    </row>
    <row r="103" spans="1:6" s="199" customFormat="1" ht="25.5">
      <c r="A103" s="9" t="s">
        <v>320</v>
      </c>
      <c r="B103" s="229" t="s">
        <v>37</v>
      </c>
      <c r="C103" s="229" t="s">
        <v>28</v>
      </c>
      <c r="D103" s="11" t="s">
        <v>321</v>
      </c>
      <c r="E103" s="91"/>
      <c r="F103" s="19">
        <f>F104</f>
        <v>800</v>
      </c>
    </row>
    <row r="104" spans="1:6" s="199" customFormat="1" ht="15">
      <c r="A104" s="210" t="s">
        <v>255</v>
      </c>
      <c r="B104" s="229" t="s">
        <v>37</v>
      </c>
      <c r="C104" s="229" t="s">
        <v>28</v>
      </c>
      <c r="D104" s="11" t="s">
        <v>321</v>
      </c>
      <c r="E104" s="225" t="s">
        <v>264</v>
      </c>
      <c r="F104" s="19">
        <v>800</v>
      </c>
    </row>
    <row r="105" spans="1:6" ht="25.5">
      <c r="A105" s="9" t="s">
        <v>322</v>
      </c>
      <c r="B105" s="229" t="s">
        <v>37</v>
      </c>
      <c r="C105" s="229" t="s">
        <v>28</v>
      </c>
      <c r="D105" s="4" t="s">
        <v>323</v>
      </c>
      <c r="E105" s="190"/>
      <c r="F105" s="19">
        <f>F106</f>
        <v>190</v>
      </c>
    </row>
    <row r="106" spans="1:6" ht="15">
      <c r="A106" s="232" t="s">
        <v>255</v>
      </c>
      <c r="B106" s="229" t="s">
        <v>37</v>
      </c>
      <c r="C106" s="229" t="s">
        <v>28</v>
      </c>
      <c r="D106" s="4" t="s">
        <v>323</v>
      </c>
      <c r="E106" s="190">
        <v>244</v>
      </c>
      <c r="F106" s="19">
        <v>190</v>
      </c>
    </row>
    <row r="107" spans="1:6" ht="25.5">
      <c r="A107" s="9" t="s">
        <v>324</v>
      </c>
      <c r="B107" s="229" t="s">
        <v>37</v>
      </c>
      <c r="C107" s="229" t="s">
        <v>28</v>
      </c>
      <c r="D107" s="4" t="s">
        <v>325</v>
      </c>
      <c r="E107" s="190"/>
      <c r="F107" s="19">
        <f>F108</f>
        <v>778</v>
      </c>
    </row>
    <row r="108" spans="1:6" ht="15">
      <c r="A108" s="232" t="s">
        <v>255</v>
      </c>
      <c r="B108" s="229" t="s">
        <v>37</v>
      </c>
      <c r="C108" s="229" t="s">
        <v>28</v>
      </c>
      <c r="D108" s="4" t="s">
        <v>325</v>
      </c>
      <c r="E108" s="190">
        <v>244</v>
      </c>
      <c r="F108" s="19">
        <v>778</v>
      </c>
    </row>
    <row r="109" spans="1:6" ht="47.25">
      <c r="A109" s="149" t="s">
        <v>205</v>
      </c>
      <c r="B109" s="4" t="s">
        <v>37</v>
      </c>
      <c r="C109" s="4" t="s">
        <v>28</v>
      </c>
      <c r="D109" s="4" t="s">
        <v>204</v>
      </c>
      <c r="E109" s="93"/>
      <c r="F109" s="233">
        <f>F110</f>
        <v>300</v>
      </c>
    </row>
    <row r="110" spans="1:6" ht="31.5">
      <c r="A110" s="152" t="s">
        <v>255</v>
      </c>
      <c r="B110" s="4" t="s">
        <v>37</v>
      </c>
      <c r="C110" s="4" t="s">
        <v>28</v>
      </c>
      <c r="D110" s="4" t="s">
        <v>204</v>
      </c>
      <c r="E110" s="190">
        <v>244</v>
      </c>
      <c r="F110" s="233">
        <v>300</v>
      </c>
    </row>
    <row r="111" spans="1:6" ht="14.25">
      <c r="A111" s="6" t="s">
        <v>185</v>
      </c>
      <c r="B111" s="32" t="s">
        <v>41</v>
      </c>
      <c r="C111" s="32"/>
      <c r="D111" s="31"/>
      <c r="E111" s="31"/>
      <c r="F111" s="102">
        <f>F112</f>
        <v>20</v>
      </c>
    </row>
    <row r="112" spans="1:6" ht="12.75">
      <c r="A112" s="117" t="s">
        <v>160</v>
      </c>
      <c r="B112" s="16" t="s">
        <v>41</v>
      </c>
      <c r="C112" s="16" t="s">
        <v>37</v>
      </c>
      <c r="D112" s="3"/>
      <c r="E112" s="90"/>
      <c r="F112" s="18">
        <f>F113</f>
        <v>20</v>
      </c>
    </row>
    <row r="113" spans="1:6" ht="12.75">
      <c r="A113" s="17" t="s">
        <v>159</v>
      </c>
      <c r="B113" s="28" t="s">
        <v>13</v>
      </c>
      <c r="C113" s="28" t="s">
        <v>37</v>
      </c>
      <c r="D113" s="29" t="s">
        <v>157</v>
      </c>
      <c r="E113" s="90"/>
      <c r="F113" s="18">
        <f>F114</f>
        <v>20</v>
      </c>
    </row>
    <row r="114" spans="1:6" ht="12.75">
      <c r="A114" s="118" t="s">
        <v>158</v>
      </c>
      <c r="B114" s="28" t="s">
        <v>13</v>
      </c>
      <c r="C114" s="28" t="s">
        <v>37</v>
      </c>
      <c r="D114" s="29" t="s">
        <v>156</v>
      </c>
      <c r="E114" s="94"/>
      <c r="F114" s="19">
        <f>F115</f>
        <v>20</v>
      </c>
    </row>
    <row r="115" spans="1:6" ht="31.5">
      <c r="A115" s="152" t="s">
        <v>255</v>
      </c>
      <c r="B115" s="28" t="s">
        <v>13</v>
      </c>
      <c r="C115" s="28" t="s">
        <v>37</v>
      </c>
      <c r="D115" s="29" t="s">
        <v>156</v>
      </c>
      <c r="E115" s="94">
        <v>244</v>
      </c>
      <c r="F115" s="19">
        <v>20</v>
      </c>
    </row>
    <row r="116" spans="1:6" ht="14.25">
      <c r="A116" s="6" t="s">
        <v>188</v>
      </c>
      <c r="B116" s="3" t="s">
        <v>42</v>
      </c>
      <c r="D116" s="29"/>
      <c r="E116" s="94"/>
      <c r="F116" s="18">
        <f>F117</f>
        <v>4029.2000000000003</v>
      </c>
    </row>
    <row r="117" spans="1:6" ht="12.75">
      <c r="A117" s="8" t="s">
        <v>43</v>
      </c>
      <c r="B117" s="3" t="s">
        <v>42</v>
      </c>
      <c r="C117" s="3" t="s">
        <v>27</v>
      </c>
      <c r="D117" s="3" t="s">
        <v>25</v>
      </c>
      <c r="E117" s="90" t="s">
        <v>23</v>
      </c>
      <c r="F117" s="18">
        <f>F118+F123+F125+F133+F135+F137</f>
        <v>4029.2000000000003</v>
      </c>
    </row>
    <row r="118" spans="1:6" ht="12.75">
      <c r="A118" s="8" t="s">
        <v>44</v>
      </c>
      <c r="B118" s="3" t="s">
        <v>42</v>
      </c>
      <c r="C118" s="3" t="s">
        <v>27</v>
      </c>
      <c r="D118" s="3"/>
      <c r="E118" s="90"/>
      <c r="F118" s="18">
        <v>3069.9</v>
      </c>
    </row>
    <row r="119" spans="1:6" ht="12.75">
      <c r="A119" s="9" t="s">
        <v>49</v>
      </c>
      <c r="B119" s="4" t="s">
        <v>42</v>
      </c>
      <c r="C119" s="4" t="s">
        <v>27</v>
      </c>
      <c r="D119" s="4" t="s">
        <v>48</v>
      </c>
      <c r="E119" s="91"/>
      <c r="F119" s="19">
        <f>SUM(F120:F122)</f>
        <v>3055</v>
      </c>
    </row>
    <row r="120" spans="1:6" ht="15.75">
      <c r="A120" s="152" t="s">
        <v>251</v>
      </c>
      <c r="B120" s="4" t="s">
        <v>42</v>
      </c>
      <c r="C120" s="4" t="s">
        <v>27</v>
      </c>
      <c r="D120" s="4" t="s">
        <v>48</v>
      </c>
      <c r="E120" s="92" t="s">
        <v>281</v>
      </c>
      <c r="F120" s="19">
        <v>2230.7</v>
      </c>
    </row>
    <row r="121" spans="1:6" ht="31.5">
      <c r="A121" s="152" t="s">
        <v>253</v>
      </c>
      <c r="B121" s="4" t="s">
        <v>42</v>
      </c>
      <c r="C121" s="4" t="s">
        <v>27</v>
      </c>
      <c r="D121" s="4" t="s">
        <v>48</v>
      </c>
      <c r="E121" s="91">
        <v>242</v>
      </c>
      <c r="F121" s="19">
        <v>123.9</v>
      </c>
    </row>
    <row r="122" spans="1:6" ht="31.5">
      <c r="A122" s="152" t="s">
        <v>255</v>
      </c>
      <c r="B122" s="4" t="s">
        <v>42</v>
      </c>
      <c r="C122" s="4" t="s">
        <v>27</v>
      </c>
      <c r="D122" s="4" t="s">
        <v>48</v>
      </c>
      <c r="E122" s="91">
        <v>244</v>
      </c>
      <c r="F122" s="19">
        <v>700.4</v>
      </c>
    </row>
    <row r="123" spans="1:6" ht="25.5">
      <c r="A123" s="200" t="s">
        <v>50</v>
      </c>
      <c r="B123" s="25" t="s">
        <v>42</v>
      </c>
      <c r="C123" s="25" t="s">
        <v>27</v>
      </c>
      <c r="D123" s="25" t="s">
        <v>285</v>
      </c>
      <c r="E123" s="95"/>
      <c r="F123" s="34">
        <f>F124</f>
        <v>14.9</v>
      </c>
    </row>
    <row r="124" spans="1:6" ht="15.75">
      <c r="A124" s="202" t="s">
        <v>251</v>
      </c>
      <c r="B124" s="217" t="s">
        <v>42</v>
      </c>
      <c r="C124" s="217" t="s">
        <v>27</v>
      </c>
      <c r="D124" s="25" t="s">
        <v>285</v>
      </c>
      <c r="E124" s="218" t="s">
        <v>281</v>
      </c>
      <c r="F124" s="234">
        <v>14.9</v>
      </c>
    </row>
    <row r="125" spans="1:6" ht="18" customHeight="1">
      <c r="A125" s="8" t="s">
        <v>107</v>
      </c>
      <c r="B125" s="31" t="s">
        <v>42</v>
      </c>
      <c r="C125" s="31" t="s">
        <v>27</v>
      </c>
      <c r="D125" s="31" t="s">
        <v>108</v>
      </c>
      <c r="E125" s="201"/>
      <c r="F125" s="102">
        <v>780.5</v>
      </c>
    </row>
    <row r="126" spans="1:6" ht="17.25" customHeight="1">
      <c r="A126" s="8" t="s">
        <v>49</v>
      </c>
      <c r="B126" s="258">
        <v>8</v>
      </c>
      <c r="C126" s="258">
        <v>1</v>
      </c>
      <c r="D126" s="31" t="s">
        <v>338</v>
      </c>
      <c r="E126" s="257"/>
      <c r="F126" s="102">
        <v>616.6</v>
      </c>
    </row>
    <row r="127" spans="1:6" ht="19.5" customHeight="1">
      <c r="A127" s="152" t="s">
        <v>251</v>
      </c>
      <c r="B127" s="25" t="s">
        <v>42</v>
      </c>
      <c r="C127" s="25" t="s">
        <v>27</v>
      </c>
      <c r="D127" s="36" t="s">
        <v>109</v>
      </c>
      <c r="E127" s="92" t="s">
        <v>281</v>
      </c>
      <c r="F127" s="22">
        <v>525</v>
      </c>
    </row>
    <row r="128" spans="1:6" ht="19.5" customHeight="1" hidden="1">
      <c r="A128" s="152" t="s">
        <v>252</v>
      </c>
      <c r="B128" s="25" t="s">
        <v>42</v>
      </c>
      <c r="C128" s="25" t="s">
        <v>27</v>
      </c>
      <c r="D128" s="36" t="s">
        <v>109</v>
      </c>
      <c r="E128" s="92" t="s">
        <v>284</v>
      </c>
      <c r="F128" s="102"/>
    </row>
    <row r="129" spans="1:6" ht="39.75" customHeight="1">
      <c r="A129" s="152" t="s">
        <v>253</v>
      </c>
      <c r="B129" s="25" t="s">
        <v>42</v>
      </c>
      <c r="C129" s="25" t="s">
        <v>27</v>
      </c>
      <c r="D129" s="36" t="s">
        <v>109</v>
      </c>
      <c r="E129" s="91">
        <v>242</v>
      </c>
      <c r="F129" s="22">
        <v>6</v>
      </c>
    </row>
    <row r="130" spans="1:6" ht="26.25" customHeight="1">
      <c r="A130" s="152" t="s">
        <v>255</v>
      </c>
      <c r="B130" s="25" t="s">
        <v>42</v>
      </c>
      <c r="C130" s="25" t="s">
        <v>27</v>
      </c>
      <c r="D130" s="36" t="s">
        <v>109</v>
      </c>
      <c r="E130" s="91">
        <v>244</v>
      </c>
      <c r="F130" s="22">
        <v>80.1</v>
      </c>
    </row>
    <row r="131" spans="1:6" ht="16.5" customHeight="1">
      <c r="A131" s="220" t="s">
        <v>256</v>
      </c>
      <c r="B131" s="25" t="s">
        <v>42</v>
      </c>
      <c r="C131" s="25" t="s">
        <v>27</v>
      </c>
      <c r="D131" s="36" t="s">
        <v>109</v>
      </c>
      <c r="E131" s="91">
        <v>851</v>
      </c>
      <c r="F131" s="22">
        <v>5</v>
      </c>
    </row>
    <row r="132" spans="1:6" ht="20.25" customHeight="1">
      <c r="A132" s="220" t="s">
        <v>257</v>
      </c>
      <c r="B132" s="25" t="s">
        <v>42</v>
      </c>
      <c r="C132" s="25" t="s">
        <v>27</v>
      </c>
      <c r="D132" s="36" t="s">
        <v>109</v>
      </c>
      <c r="E132" s="91">
        <v>852</v>
      </c>
      <c r="F132" s="22">
        <v>0.5</v>
      </c>
    </row>
    <row r="133" spans="1:6" ht="27">
      <c r="A133" s="193" t="s">
        <v>50</v>
      </c>
      <c r="B133" s="194" t="s">
        <v>42</v>
      </c>
      <c r="C133" s="194" t="s">
        <v>27</v>
      </c>
      <c r="D133" s="25" t="s">
        <v>285</v>
      </c>
      <c r="E133" s="196"/>
      <c r="F133" s="197">
        <f>F134</f>
        <v>3.8</v>
      </c>
    </row>
    <row r="134" spans="1:6" ht="15.75">
      <c r="A134" s="202" t="s">
        <v>251</v>
      </c>
      <c r="B134" s="4" t="s">
        <v>42</v>
      </c>
      <c r="C134" s="4" t="s">
        <v>27</v>
      </c>
      <c r="D134" s="25" t="s">
        <v>285</v>
      </c>
      <c r="E134" s="92" t="s">
        <v>281</v>
      </c>
      <c r="F134" s="234">
        <v>3.8</v>
      </c>
    </row>
    <row r="135" spans="1:6" ht="38.25">
      <c r="A135" s="200" t="s">
        <v>278</v>
      </c>
      <c r="B135" s="3" t="s">
        <v>42</v>
      </c>
      <c r="C135" s="3" t="s">
        <v>27</v>
      </c>
      <c r="D135" s="31" t="s">
        <v>286</v>
      </c>
      <c r="E135" s="16"/>
      <c r="F135" s="102">
        <f>F136</f>
        <v>151.1</v>
      </c>
    </row>
    <row r="136" spans="1:6" ht="31.5">
      <c r="A136" s="202" t="s">
        <v>282</v>
      </c>
      <c r="B136" s="217" t="s">
        <v>42</v>
      </c>
      <c r="C136" s="217" t="s">
        <v>27</v>
      </c>
      <c r="D136" s="36" t="s">
        <v>286</v>
      </c>
      <c r="E136" s="218" t="s">
        <v>283</v>
      </c>
      <c r="F136" s="22">
        <v>151.1</v>
      </c>
    </row>
    <row r="137" spans="1:6" ht="13.5">
      <c r="A137" s="198" t="s">
        <v>121</v>
      </c>
      <c r="B137" s="194" t="s">
        <v>42</v>
      </c>
      <c r="C137" s="194" t="s">
        <v>27</v>
      </c>
      <c r="D137" s="31" t="s">
        <v>287</v>
      </c>
      <c r="E137" s="196"/>
      <c r="F137" s="197">
        <f>F138</f>
        <v>9</v>
      </c>
    </row>
    <row r="138" spans="1:6" ht="15.75">
      <c r="A138" s="202" t="s">
        <v>251</v>
      </c>
      <c r="B138" s="217" t="s">
        <v>42</v>
      </c>
      <c r="C138" s="217" t="s">
        <v>27</v>
      </c>
      <c r="D138" s="195" t="s">
        <v>287</v>
      </c>
      <c r="E138" s="218" t="s">
        <v>281</v>
      </c>
      <c r="F138" s="22">
        <v>9</v>
      </c>
    </row>
    <row r="139" ht="12.75">
      <c r="F139" s="97">
        <f>F10+F46+F51+F60+F75+F111+F116</f>
        <v>33203.799999999996</v>
      </c>
    </row>
    <row r="141" spans="5:6" ht="12.75">
      <c r="E141" s="104" t="s">
        <v>27</v>
      </c>
      <c r="F141" s="77">
        <f>F10</f>
        <v>5089</v>
      </c>
    </row>
    <row r="142" spans="5:6" ht="12.75">
      <c r="E142" s="104" t="s">
        <v>34</v>
      </c>
      <c r="F142" s="77">
        <f>F46</f>
        <v>150.9</v>
      </c>
    </row>
    <row r="143" spans="5:6" ht="12.75">
      <c r="E143" s="104" t="s">
        <v>28</v>
      </c>
      <c r="F143" s="77">
        <f>F51</f>
        <v>178</v>
      </c>
    </row>
    <row r="144" spans="5:6" ht="12.75">
      <c r="E144" s="104" t="s">
        <v>36</v>
      </c>
      <c r="F144" s="77">
        <f>F60</f>
        <v>6418.9</v>
      </c>
    </row>
    <row r="145" spans="5:6" ht="12.75">
      <c r="E145" s="104" t="s">
        <v>37</v>
      </c>
      <c r="F145" s="77">
        <f>F75</f>
        <v>17317.8</v>
      </c>
    </row>
    <row r="146" spans="5:6" ht="12.75">
      <c r="E146" s="104" t="s">
        <v>41</v>
      </c>
      <c r="F146" s="77">
        <f>F111</f>
        <v>20</v>
      </c>
    </row>
    <row r="147" spans="5:6" ht="12.75">
      <c r="E147" s="104" t="s">
        <v>42</v>
      </c>
      <c r="F147" s="77">
        <f>F116</f>
        <v>4029.2000000000003</v>
      </c>
    </row>
    <row r="148" spans="5:6" ht="12.75">
      <c r="E148" s="104" t="s">
        <v>124</v>
      </c>
      <c r="F148" s="77"/>
    </row>
    <row r="149" spans="5:6" ht="12.75">
      <c r="E149" s="104">
        <v>10</v>
      </c>
      <c r="F149" s="77"/>
    </row>
    <row r="150" spans="5:6" ht="12.75">
      <c r="E150" s="104" t="s">
        <v>187</v>
      </c>
      <c r="F150" s="77"/>
    </row>
    <row r="151" ht="12.75">
      <c r="F151" s="119">
        <f>SUM(F141:F150)</f>
        <v>33203.799999999996</v>
      </c>
    </row>
  </sheetData>
  <sheetProtection/>
  <mergeCells count="8">
    <mergeCell ref="D1:F1"/>
    <mergeCell ref="B4:F4"/>
    <mergeCell ref="A2:F2"/>
    <mergeCell ref="B3:F3"/>
    <mergeCell ref="F8:F9"/>
    <mergeCell ref="A5:F5"/>
    <mergeCell ref="A6:F6"/>
    <mergeCell ref="E7:F7"/>
  </mergeCells>
  <printOptions/>
  <pageMargins left="0.64" right="0.33" top="0.31" bottom="0.25" header="0.27" footer="0.17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</sheetPr>
  <dimension ref="A1:G127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70.8515625" style="0" customWidth="1"/>
    <col min="2" max="2" width="5.57421875" style="0" customWidth="1"/>
    <col min="3" max="3" width="5.8515625" style="0" customWidth="1"/>
    <col min="5" max="5" width="6.57421875" style="0" customWidth="1"/>
    <col min="6" max="6" width="11.00390625" style="0" bestFit="1" customWidth="1"/>
  </cols>
  <sheetData>
    <row r="1" spans="4:7" ht="12.75">
      <c r="D1" s="293" t="s">
        <v>141</v>
      </c>
      <c r="E1" s="293"/>
      <c r="F1" s="293"/>
      <c r="G1" s="293"/>
    </row>
    <row r="2" spans="1:7" ht="25.5" customHeight="1">
      <c r="A2" s="259" t="s">
        <v>342</v>
      </c>
      <c r="B2" s="259"/>
      <c r="C2" s="259"/>
      <c r="D2" s="259"/>
      <c r="E2" s="259"/>
      <c r="F2" s="259"/>
      <c r="G2" s="259"/>
    </row>
    <row r="3" spans="2:7" ht="53.25" customHeight="1">
      <c r="B3" s="259" t="s">
        <v>288</v>
      </c>
      <c r="C3" s="259"/>
      <c r="D3" s="259"/>
      <c r="E3" s="259"/>
      <c r="F3" s="259"/>
      <c r="G3" s="259"/>
    </row>
    <row r="4" spans="2:7" ht="12.75">
      <c r="B4" s="260" t="s">
        <v>341</v>
      </c>
      <c r="C4" s="260"/>
      <c r="D4" s="260"/>
      <c r="E4" s="260"/>
      <c r="F4" s="260"/>
      <c r="G4" s="260"/>
    </row>
    <row r="5" spans="1:6" ht="20.25">
      <c r="A5" s="290" t="s">
        <v>72</v>
      </c>
      <c r="B5" s="290"/>
      <c r="C5" s="290"/>
      <c r="D5" s="290"/>
      <c r="E5" s="290"/>
      <c r="F5" s="290"/>
    </row>
    <row r="6" spans="1:6" ht="45.75" customHeight="1">
      <c r="A6" s="291" t="s">
        <v>327</v>
      </c>
      <c r="B6" s="291"/>
      <c r="C6" s="291"/>
      <c r="D6" s="291"/>
      <c r="E6" s="291"/>
      <c r="F6" s="291"/>
    </row>
    <row r="7" spans="1:6" ht="30" customHeight="1">
      <c r="A7" s="120"/>
      <c r="B7" s="112"/>
      <c r="C7" s="112"/>
      <c r="D7" s="120"/>
      <c r="E7" s="292" t="s">
        <v>164</v>
      </c>
      <c r="F7" s="292"/>
    </row>
    <row r="8" spans="1:7" ht="38.25">
      <c r="A8" s="60" t="s">
        <v>73</v>
      </c>
      <c r="B8" s="56" t="s">
        <v>74</v>
      </c>
      <c r="C8" s="57"/>
      <c r="D8" s="58"/>
      <c r="E8" s="58"/>
      <c r="F8" s="266" t="s">
        <v>274</v>
      </c>
      <c r="G8" s="266" t="s">
        <v>328</v>
      </c>
    </row>
    <row r="9" spans="1:7" ht="33.75">
      <c r="A9" s="59"/>
      <c r="B9" s="61" t="s">
        <v>77</v>
      </c>
      <c r="C9" s="62" t="s">
        <v>76</v>
      </c>
      <c r="D9" s="12" t="s">
        <v>75</v>
      </c>
      <c r="E9" s="12" t="s">
        <v>78</v>
      </c>
      <c r="F9" s="266"/>
      <c r="G9" s="266"/>
    </row>
    <row r="10" spans="1:7" ht="14.25">
      <c r="A10" s="6" t="s">
        <v>26</v>
      </c>
      <c r="B10" s="3" t="s">
        <v>27</v>
      </c>
      <c r="C10" s="3" t="s">
        <v>24</v>
      </c>
      <c r="D10" s="3" t="s">
        <v>25</v>
      </c>
      <c r="E10" s="90" t="s">
        <v>23</v>
      </c>
      <c r="F10" s="18">
        <f>F11+F15+F28+F32</f>
        <v>5195.200000000001</v>
      </c>
      <c r="G10" s="18">
        <f>G11+G15+G28+G32</f>
        <v>5296.5</v>
      </c>
    </row>
    <row r="11" spans="1:7" ht="25.5">
      <c r="A11" s="8" t="s">
        <v>33</v>
      </c>
      <c r="B11" s="3" t="s">
        <v>27</v>
      </c>
      <c r="C11" s="3" t="s">
        <v>34</v>
      </c>
      <c r="D11" s="3" t="s">
        <v>25</v>
      </c>
      <c r="E11" s="3" t="s">
        <v>23</v>
      </c>
      <c r="F11" s="138">
        <f aca="true" t="shared" si="0" ref="F11:G13">F12</f>
        <v>681.5</v>
      </c>
      <c r="G11" s="138">
        <f t="shared" si="0"/>
        <v>681.5</v>
      </c>
    </row>
    <row r="12" spans="1:7" ht="38.25">
      <c r="A12" s="9" t="s">
        <v>29</v>
      </c>
      <c r="B12" s="4" t="s">
        <v>27</v>
      </c>
      <c r="C12" s="4" t="s">
        <v>34</v>
      </c>
      <c r="D12" s="4" t="s">
        <v>30</v>
      </c>
      <c r="E12" s="4" t="s">
        <v>23</v>
      </c>
      <c r="F12" s="43">
        <f t="shared" si="0"/>
        <v>681.5</v>
      </c>
      <c r="G12" s="43">
        <f t="shared" si="0"/>
        <v>681.5</v>
      </c>
    </row>
    <row r="13" spans="1:7" ht="12.75">
      <c r="A13" s="10" t="s">
        <v>1</v>
      </c>
      <c r="B13" s="4" t="s">
        <v>27</v>
      </c>
      <c r="C13" s="4" t="s">
        <v>34</v>
      </c>
      <c r="D13" s="11" t="s">
        <v>0</v>
      </c>
      <c r="E13" s="4" t="s">
        <v>23</v>
      </c>
      <c r="F13" s="43">
        <f t="shared" si="0"/>
        <v>681.5</v>
      </c>
      <c r="G13" s="43">
        <f t="shared" si="0"/>
        <v>681.5</v>
      </c>
    </row>
    <row r="14" spans="1:7" ht="15">
      <c r="A14" s="182" t="s">
        <v>251</v>
      </c>
      <c r="B14" s="4" t="s">
        <v>27</v>
      </c>
      <c r="C14" s="4" t="s">
        <v>34</v>
      </c>
      <c r="D14" s="11" t="s">
        <v>0</v>
      </c>
      <c r="E14" s="91">
        <v>121</v>
      </c>
      <c r="F14" s="43">
        <v>681.5</v>
      </c>
      <c r="G14" s="43">
        <v>681.5</v>
      </c>
    </row>
    <row r="15" spans="1:7" ht="45" customHeight="1">
      <c r="A15" s="8" t="s">
        <v>35</v>
      </c>
      <c r="B15" s="3" t="s">
        <v>27</v>
      </c>
      <c r="C15" s="3" t="s">
        <v>36</v>
      </c>
      <c r="D15" s="3" t="s">
        <v>25</v>
      </c>
      <c r="E15" s="90" t="s">
        <v>23</v>
      </c>
      <c r="F15" s="20">
        <f>F16+F24</f>
        <v>3957.6000000000004</v>
      </c>
      <c r="G15" s="20">
        <f>G16+G24</f>
        <v>3975</v>
      </c>
    </row>
    <row r="16" spans="1:7" ht="38.25">
      <c r="A16" s="8" t="s">
        <v>29</v>
      </c>
      <c r="B16" s="3" t="s">
        <v>27</v>
      </c>
      <c r="C16" s="3" t="s">
        <v>36</v>
      </c>
      <c r="D16" s="3" t="s">
        <v>30</v>
      </c>
      <c r="E16" s="90" t="s">
        <v>23</v>
      </c>
      <c r="F16" s="20">
        <f>F17</f>
        <v>3924.5000000000005</v>
      </c>
      <c r="G16" s="20">
        <f>G17</f>
        <v>3941.9</v>
      </c>
    </row>
    <row r="17" spans="1:7" ht="12.75">
      <c r="A17" s="10" t="s">
        <v>31</v>
      </c>
      <c r="B17" s="4" t="s">
        <v>27</v>
      </c>
      <c r="C17" s="4" t="s">
        <v>36</v>
      </c>
      <c r="D17" s="4" t="s">
        <v>32</v>
      </c>
      <c r="E17" s="91" t="s">
        <v>23</v>
      </c>
      <c r="F17" s="21">
        <f>F18+F20+F21+F22+F23+F19</f>
        <v>3924.5000000000005</v>
      </c>
      <c r="G17" s="21">
        <f>G18+G20+G21+G22+G23+G19</f>
        <v>3941.9</v>
      </c>
    </row>
    <row r="18" spans="1:7" ht="15">
      <c r="A18" s="182" t="s">
        <v>251</v>
      </c>
      <c r="B18" s="4" t="s">
        <v>27</v>
      </c>
      <c r="C18" s="4" t="s">
        <v>36</v>
      </c>
      <c r="D18" s="4" t="s">
        <v>32</v>
      </c>
      <c r="E18" s="91">
        <v>121</v>
      </c>
      <c r="F18" s="21">
        <v>3424.3</v>
      </c>
      <c r="G18" s="21">
        <v>3424.3</v>
      </c>
    </row>
    <row r="19" spans="1:7" ht="12.75" customHeight="1">
      <c r="A19" s="182" t="s">
        <v>252</v>
      </c>
      <c r="B19" s="4" t="s">
        <v>27</v>
      </c>
      <c r="C19" s="4" t="s">
        <v>36</v>
      </c>
      <c r="D19" s="4" t="s">
        <v>32</v>
      </c>
      <c r="E19" s="91">
        <v>122</v>
      </c>
      <c r="F19" s="21">
        <v>0.9</v>
      </c>
      <c r="G19" s="21">
        <v>0.9</v>
      </c>
    </row>
    <row r="20" spans="1:7" ht="31.5">
      <c r="A20" s="152" t="s">
        <v>253</v>
      </c>
      <c r="B20" s="4" t="s">
        <v>27</v>
      </c>
      <c r="C20" s="4" t="s">
        <v>36</v>
      </c>
      <c r="D20" s="4" t="s">
        <v>32</v>
      </c>
      <c r="E20" s="91">
        <v>242</v>
      </c>
      <c r="F20" s="21">
        <v>295.2</v>
      </c>
      <c r="G20" s="21">
        <v>299.9</v>
      </c>
    </row>
    <row r="21" spans="1:7" ht="31.5">
      <c r="A21" s="152" t="s">
        <v>255</v>
      </c>
      <c r="B21" s="4" t="s">
        <v>27</v>
      </c>
      <c r="C21" s="4" t="s">
        <v>36</v>
      </c>
      <c r="D21" s="4" t="s">
        <v>32</v>
      </c>
      <c r="E21" s="91">
        <v>244</v>
      </c>
      <c r="F21" s="21">
        <v>127.8</v>
      </c>
      <c r="G21" s="21">
        <v>137.6</v>
      </c>
    </row>
    <row r="22" spans="1:7" ht="15.75">
      <c r="A22" s="152" t="s">
        <v>256</v>
      </c>
      <c r="B22" s="4" t="s">
        <v>27</v>
      </c>
      <c r="C22" s="4" t="s">
        <v>36</v>
      </c>
      <c r="D22" s="4" t="s">
        <v>32</v>
      </c>
      <c r="E22" s="91">
        <v>851</v>
      </c>
      <c r="F22" s="21">
        <v>20</v>
      </c>
      <c r="G22" s="21">
        <v>20</v>
      </c>
    </row>
    <row r="23" spans="1:7" ht="15.75">
      <c r="A23" s="152" t="s">
        <v>257</v>
      </c>
      <c r="B23" s="4" t="s">
        <v>27</v>
      </c>
      <c r="C23" s="4" t="s">
        <v>36</v>
      </c>
      <c r="D23" s="4" t="s">
        <v>32</v>
      </c>
      <c r="E23" s="91">
        <v>852</v>
      </c>
      <c r="F23" s="21">
        <v>56.3</v>
      </c>
      <c r="G23" s="21">
        <v>59.2</v>
      </c>
    </row>
    <row r="24" spans="1:7" ht="12.75">
      <c r="A24" s="183" t="s">
        <v>182</v>
      </c>
      <c r="B24" s="3" t="s">
        <v>27</v>
      </c>
      <c r="C24" s="3" t="s">
        <v>36</v>
      </c>
      <c r="D24" s="3" t="s">
        <v>181</v>
      </c>
      <c r="E24" s="90"/>
      <c r="F24" s="20">
        <f aca="true" t="shared" si="1" ref="F24:G26">F25</f>
        <v>33.1</v>
      </c>
      <c r="G24" s="20">
        <f t="shared" si="1"/>
        <v>33.1</v>
      </c>
    </row>
    <row r="25" spans="1:7" ht="14.25" customHeight="1">
      <c r="A25" s="142" t="s">
        <v>184</v>
      </c>
      <c r="B25" s="4" t="s">
        <v>27</v>
      </c>
      <c r="C25" s="4" t="s">
        <v>36</v>
      </c>
      <c r="D25" s="4" t="s">
        <v>152</v>
      </c>
      <c r="E25" s="91"/>
      <c r="F25" s="21">
        <f t="shared" si="1"/>
        <v>33.1</v>
      </c>
      <c r="G25" s="21">
        <f t="shared" si="1"/>
        <v>33.1</v>
      </c>
    </row>
    <row r="26" spans="1:7" ht="12.75" customHeight="1">
      <c r="A26" s="141" t="s">
        <v>260</v>
      </c>
      <c r="B26" s="4" t="s">
        <v>27</v>
      </c>
      <c r="C26" s="4" t="s">
        <v>36</v>
      </c>
      <c r="D26" s="184" t="s">
        <v>152</v>
      </c>
      <c r="E26" s="185" t="s">
        <v>261</v>
      </c>
      <c r="F26" s="21">
        <f t="shared" si="1"/>
        <v>33.1</v>
      </c>
      <c r="G26" s="21">
        <f t="shared" si="1"/>
        <v>33.1</v>
      </c>
    </row>
    <row r="27" spans="1:7" ht="12.75" customHeight="1">
      <c r="A27" s="75" t="s">
        <v>151</v>
      </c>
      <c r="B27" s="4" t="s">
        <v>27</v>
      </c>
      <c r="C27" s="4" t="s">
        <v>36</v>
      </c>
      <c r="D27" s="37" t="s">
        <v>153</v>
      </c>
      <c r="E27" s="186" t="s">
        <v>261</v>
      </c>
      <c r="F27" s="21">
        <v>33.1</v>
      </c>
      <c r="G27" s="21">
        <v>33.1</v>
      </c>
    </row>
    <row r="28" spans="1:7" ht="12.75">
      <c r="A28" s="8" t="s">
        <v>2</v>
      </c>
      <c r="B28" s="3" t="s">
        <v>27</v>
      </c>
      <c r="C28" s="3">
        <v>11</v>
      </c>
      <c r="D28" s="3"/>
      <c r="E28" s="90" t="s">
        <v>23</v>
      </c>
      <c r="F28" s="18">
        <f aca="true" t="shared" si="2" ref="F28:G30">F29</f>
        <v>15</v>
      </c>
      <c r="G28" s="18">
        <f t="shared" si="2"/>
        <v>15</v>
      </c>
    </row>
    <row r="29" spans="1:7" ht="12.75">
      <c r="A29" s="8" t="s">
        <v>2</v>
      </c>
      <c r="B29" s="3" t="s">
        <v>27</v>
      </c>
      <c r="C29" s="3">
        <v>11</v>
      </c>
      <c r="D29" s="3" t="s">
        <v>4</v>
      </c>
      <c r="E29" s="90"/>
      <c r="F29" s="18">
        <f t="shared" si="2"/>
        <v>15</v>
      </c>
      <c r="G29" s="18">
        <f t="shared" si="2"/>
        <v>15</v>
      </c>
    </row>
    <row r="30" spans="1:7" ht="12.75">
      <c r="A30" s="9" t="s">
        <v>5</v>
      </c>
      <c r="B30" s="4" t="s">
        <v>27</v>
      </c>
      <c r="C30" s="4">
        <v>11</v>
      </c>
      <c r="D30" s="4" t="s">
        <v>6</v>
      </c>
      <c r="E30" s="91" t="s">
        <v>23</v>
      </c>
      <c r="F30" s="19">
        <f t="shared" si="2"/>
        <v>15</v>
      </c>
      <c r="G30" s="19">
        <f t="shared" si="2"/>
        <v>15</v>
      </c>
    </row>
    <row r="31" spans="1:7" ht="12.75">
      <c r="A31" s="9" t="s">
        <v>262</v>
      </c>
      <c r="B31" s="4" t="s">
        <v>27</v>
      </c>
      <c r="C31" s="4">
        <v>11</v>
      </c>
      <c r="D31" s="4" t="s">
        <v>6</v>
      </c>
      <c r="E31" s="92" t="s">
        <v>263</v>
      </c>
      <c r="F31" s="19">
        <v>15</v>
      </c>
      <c r="G31" s="19">
        <v>15</v>
      </c>
    </row>
    <row r="32" spans="1:7" ht="12.75">
      <c r="A32" s="8" t="s">
        <v>45</v>
      </c>
      <c r="B32" s="3" t="s">
        <v>27</v>
      </c>
      <c r="C32" s="3">
        <v>13</v>
      </c>
      <c r="D32" s="3"/>
      <c r="E32" s="90"/>
      <c r="F32" s="18">
        <f>F33+F36</f>
        <v>541.1</v>
      </c>
      <c r="G32" s="18">
        <f>G33+G36</f>
        <v>625</v>
      </c>
    </row>
    <row r="33" spans="1:7" ht="25.5">
      <c r="A33" s="126" t="s">
        <v>155</v>
      </c>
      <c r="B33" s="3" t="s">
        <v>27</v>
      </c>
      <c r="C33" s="3">
        <v>13</v>
      </c>
      <c r="D33" s="3" t="s">
        <v>46</v>
      </c>
      <c r="E33" s="187"/>
      <c r="F33" s="18">
        <f>F34</f>
        <v>170</v>
      </c>
      <c r="G33" s="18">
        <f>G34</f>
        <v>200</v>
      </c>
    </row>
    <row r="34" spans="1:7" ht="24">
      <c r="A34" s="188" t="s">
        <v>154</v>
      </c>
      <c r="B34" s="4" t="s">
        <v>27</v>
      </c>
      <c r="C34" s="4">
        <v>13</v>
      </c>
      <c r="D34" s="4" t="s">
        <v>47</v>
      </c>
      <c r="E34" s="92"/>
      <c r="F34" s="19">
        <f>F35</f>
        <v>170</v>
      </c>
      <c r="G34" s="19">
        <f>G35</f>
        <v>200</v>
      </c>
    </row>
    <row r="35" spans="1:7" ht="31.5">
      <c r="A35" s="152" t="s">
        <v>255</v>
      </c>
      <c r="B35" s="4" t="s">
        <v>27</v>
      </c>
      <c r="C35" s="4">
        <v>13</v>
      </c>
      <c r="D35" s="4" t="s">
        <v>47</v>
      </c>
      <c r="E35" s="92" t="s">
        <v>264</v>
      </c>
      <c r="F35" s="19">
        <v>170</v>
      </c>
      <c r="G35" s="19">
        <v>200</v>
      </c>
    </row>
    <row r="36" spans="1:7" ht="25.5">
      <c r="A36" s="126" t="s">
        <v>265</v>
      </c>
      <c r="B36" s="3" t="s">
        <v>27</v>
      </c>
      <c r="C36" s="3">
        <v>13</v>
      </c>
      <c r="D36" s="3" t="s">
        <v>266</v>
      </c>
      <c r="E36" s="187"/>
      <c r="F36" s="18">
        <f>F37</f>
        <v>371.1</v>
      </c>
      <c r="G36" s="18">
        <f>G37</f>
        <v>425</v>
      </c>
    </row>
    <row r="37" spans="1:7" ht="12.75">
      <c r="A37" s="9" t="s">
        <v>116</v>
      </c>
      <c r="B37" s="4" t="s">
        <v>27</v>
      </c>
      <c r="C37" s="4">
        <v>13</v>
      </c>
      <c r="D37" s="4" t="s">
        <v>115</v>
      </c>
      <c r="E37" s="92"/>
      <c r="F37" s="19">
        <f>F38</f>
        <v>371.1</v>
      </c>
      <c r="G37" s="19">
        <f>G38</f>
        <v>425</v>
      </c>
    </row>
    <row r="38" spans="1:7" ht="11.25" customHeight="1">
      <c r="A38" s="152" t="s">
        <v>255</v>
      </c>
      <c r="B38" s="4" t="s">
        <v>27</v>
      </c>
      <c r="C38" s="4">
        <v>13</v>
      </c>
      <c r="D38" s="4" t="s">
        <v>115</v>
      </c>
      <c r="E38" s="92" t="s">
        <v>264</v>
      </c>
      <c r="F38" s="19">
        <v>371.1</v>
      </c>
      <c r="G38" s="19">
        <v>425</v>
      </c>
    </row>
    <row r="39" spans="1:7" ht="32.25" customHeight="1">
      <c r="A39" s="6" t="s">
        <v>38</v>
      </c>
      <c r="B39" s="3" t="s">
        <v>34</v>
      </c>
      <c r="C39" s="3" t="s">
        <v>24</v>
      </c>
      <c r="D39" s="3" t="s">
        <v>25</v>
      </c>
      <c r="E39" s="90" t="s">
        <v>23</v>
      </c>
      <c r="F39" s="18">
        <f aca="true" t="shared" si="3" ref="F39:G41">F40</f>
        <v>155.1</v>
      </c>
      <c r="G39" s="18">
        <f t="shared" si="3"/>
        <v>155.5</v>
      </c>
    </row>
    <row r="40" spans="1:7" ht="25.5" customHeight="1">
      <c r="A40" s="17" t="s">
        <v>7</v>
      </c>
      <c r="B40" s="4" t="s">
        <v>34</v>
      </c>
      <c r="C40" s="11" t="s">
        <v>28</v>
      </c>
      <c r="D40" s="4" t="s">
        <v>25</v>
      </c>
      <c r="E40" s="91" t="s">
        <v>23</v>
      </c>
      <c r="F40" s="19">
        <f t="shared" si="3"/>
        <v>155.1</v>
      </c>
      <c r="G40" s="19">
        <f t="shared" si="3"/>
        <v>155.5</v>
      </c>
    </row>
    <row r="41" spans="1:7" ht="12.75" customHeight="1">
      <c r="A41" s="17" t="s">
        <v>9</v>
      </c>
      <c r="B41" s="4" t="s">
        <v>34</v>
      </c>
      <c r="C41" s="11" t="s">
        <v>28</v>
      </c>
      <c r="D41" s="4" t="s">
        <v>10</v>
      </c>
      <c r="E41" s="91"/>
      <c r="F41" s="19">
        <f t="shared" si="3"/>
        <v>155.1</v>
      </c>
      <c r="G41" s="19">
        <f t="shared" si="3"/>
        <v>155.5</v>
      </c>
    </row>
    <row r="42" spans="1:7" ht="20.25" customHeight="1">
      <c r="A42" s="9" t="s">
        <v>3</v>
      </c>
      <c r="B42" s="4" t="s">
        <v>34</v>
      </c>
      <c r="C42" s="11" t="s">
        <v>28</v>
      </c>
      <c r="D42" s="4" t="s">
        <v>8</v>
      </c>
      <c r="E42" s="91" t="s">
        <v>23</v>
      </c>
      <c r="F42" s="19">
        <f>SUM(F43:F43)</f>
        <v>155.1</v>
      </c>
      <c r="G42" s="19">
        <f>SUM(G43:G43)</f>
        <v>155.5</v>
      </c>
    </row>
    <row r="43" spans="1:7" ht="12.75" customHeight="1">
      <c r="A43" s="182" t="s">
        <v>251</v>
      </c>
      <c r="B43" s="4" t="s">
        <v>34</v>
      </c>
      <c r="C43" s="11" t="s">
        <v>28</v>
      </c>
      <c r="D43" s="4" t="s">
        <v>8</v>
      </c>
      <c r="E43" s="91">
        <v>121</v>
      </c>
      <c r="F43" s="21">
        <v>155.1</v>
      </c>
      <c r="G43" s="21">
        <v>155.5</v>
      </c>
    </row>
    <row r="44" spans="1:7" ht="12.75" customHeight="1">
      <c r="A44" s="6" t="s">
        <v>167</v>
      </c>
      <c r="B44" s="16" t="s">
        <v>28</v>
      </c>
      <c r="C44" s="3" t="s">
        <v>24</v>
      </c>
      <c r="D44" s="3" t="s">
        <v>25</v>
      </c>
      <c r="E44" s="43"/>
      <c r="F44" s="146">
        <f aca="true" t="shared" si="4" ref="F44:G47">F45</f>
        <v>100</v>
      </c>
      <c r="G44" s="235">
        <f t="shared" si="4"/>
        <v>0</v>
      </c>
    </row>
    <row r="45" spans="1:7" ht="12.75">
      <c r="A45" s="126" t="s">
        <v>135</v>
      </c>
      <c r="B45" s="127" t="s">
        <v>28</v>
      </c>
      <c r="C45" s="127" t="s">
        <v>122</v>
      </c>
      <c r="D45" s="3"/>
      <c r="E45" s="3"/>
      <c r="F45" s="146">
        <f t="shared" si="4"/>
        <v>100</v>
      </c>
      <c r="G45" s="235">
        <f t="shared" si="4"/>
        <v>0</v>
      </c>
    </row>
    <row r="46" spans="1:7" ht="12.75">
      <c r="A46" s="17" t="s">
        <v>168</v>
      </c>
      <c r="B46" s="11" t="s">
        <v>28</v>
      </c>
      <c r="C46" s="11" t="s">
        <v>122</v>
      </c>
      <c r="D46" s="4" t="s">
        <v>137</v>
      </c>
      <c r="E46" s="43"/>
      <c r="F46" s="145">
        <f t="shared" si="4"/>
        <v>100</v>
      </c>
      <c r="G46" s="236">
        <f t="shared" si="4"/>
        <v>0</v>
      </c>
    </row>
    <row r="47" spans="1:7" ht="47.25">
      <c r="A47" s="149" t="s">
        <v>298</v>
      </c>
      <c r="B47" s="11" t="s">
        <v>28</v>
      </c>
      <c r="C47" s="11" t="s">
        <v>122</v>
      </c>
      <c r="D47" s="4" t="s">
        <v>201</v>
      </c>
      <c r="E47" s="189"/>
      <c r="F47" s="145">
        <f t="shared" si="4"/>
        <v>100</v>
      </c>
      <c r="G47" s="236">
        <f t="shared" si="4"/>
        <v>0</v>
      </c>
    </row>
    <row r="48" spans="1:7" ht="30">
      <c r="A48" s="182" t="s">
        <v>255</v>
      </c>
      <c r="B48" s="11" t="s">
        <v>28</v>
      </c>
      <c r="C48" s="11" t="s">
        <v>122</v>
      </c>
      <c r="D48" s="4" t="s">
        <v>201</v>
      </c>
      <c r="E48" s="190">
        <v>244</v>
      </c>
      <c r="F48" s="145">
        <v>100</v>
      </c>
      <c r="G48" s="145"/>
    </row>
    <row r="49" spans="1:7" ht="12.75">
      <c r="A49" s="15" t="s">
        <v>179</v>
      </c>
      <c r="B49" s="16" t="s">
        <v>36</v>
      </c>
      <c r="C49" s="16"/>
      <c r="D49" s="3"/>
      <c r="E49" s="139"/>
      <c r="F49" s="146">
        <f>F50</f>
        <v>5654.5</v>
      </c>
      <c r="G49" s="146">
        <f>G50</f>
        <v>6133.9</v>
      </c>
    </row>
    <row r="50" spans="1:7" ht="12.75">
      <c r="A50" s="8" t="s">
        <v>180</v>
      </c>
      <c r="B50" s="16" t="s">
        <v>36</v>
      </c>
      <c r="C50" s="16" t="s">
        <v>124</v>
      </c>
      <c r="D50" s="3"/>
      <c r="E50" s="139"/>
      <c r="F50" s="146">
        <f>F51+F54</f>
        <v>5654.5</v>
      </c>
      <c r="G50" s="146">
        <f>G51+G54</f>
        <v>6133.9</v>
      </c>
    </row>
    <row r="51" spans="1:7" ht="15.75">
      <c r="A51" s="152" t="s">
        <v>267</v>
      </c>
      <c r="B51" s="11" t="s">
        <v>36</v>
      </c>
      <c r="C51" s="11" t="s">
        <v>124</v>
      </c>
      <c r="D51" s="150" t="s">
        <v>268</v>
      </c>
      <c r="E51" s="91"/>
      <c r="F51" s="145">
        <f>F52</f>
        <v>3000</v>
      </c>
      <c r="G51" s="145">
        <f>G52</f>
        <v>3483.9</v>
      </c>
    </row>
    <row r="52" spans="1:7" ht="47.25">
      <c r="A52" s="152" t="s">
        <v>269</v>
      </c>
      <c r="B52" s="11" t="s">
        <v>36</v>
      </c>
      <c r="C52" s="11" t="s">
        <v>124</v>
      </c>
      <c r="D52" s="150" t="s">
        <v>270</v>
      </c>
      <c r="E52" s="91"/>
      <c r="F52" s="145">
        <f>F53</f>
        <v>3000</v>
      </c>
      <c r="G52" s="145">
        <f>G53</f>
        <v>3483.9</v>
      </c>
    </row>
    <row r="53" spans="1:7" ht="30">
      <c r="A53" s="182" t="s">
        <v>255</v>
      </c>
      <c r="B53" s="11" t="s">
        <v>36</v>
      </c>
      <c r="C53" s="11" t="s">
        <v>124</v>
      </c>
      <c r="D53" s="150" t="s">
        <v>270</v>
      </c>
      <c r="E53" s="91">
        <v>244</v>
      </c>
      <c r="F53" s="145">
        <v>3000</v>
      </c>
      <c r="G53" s="145">
        <v>3483.9</v>
      </c>
    </row>
    <row r="54" spans="1:7" ht="12.75">
      <c r="A54" s="17" t="s">
        <v>168</v>
      </c>
      <c r="B54" s="11" t="s">
        <v>36</v>
      </c>
      <c r="C54" s="11" t="s">
        <v>124</v>
      </c>
      <c r="D54" s="4" t="s">
        <v>137</v>
      </c>
      <c r="E54" s="91"/>
      <c r="F54" s="145">
        <f>F55+F57</f>
        <v>2654.5</v>
      </c>
      <c r="G54" s="145">
        <f>G55+G57</f>
        <v>2650</v>
      </c>
    </row>
    <row r="55" spans="1:7" ht="25.5">
      <c r="A55" s="9" t="s">
        <v>301</v>
      </c>
      <c r="B55" s="11" t="s">
        <v>36</v>
      </c>
      <c r="C55" s="11" t="s">
        <v>124</v>
      </c>
      <c r="D55" s="4" t="s">
        <v>302</v>
      </c>
      <c r="E55" s="91"/>
      <c r="F55" s="145">
        <f>F56</f>
        <v>1854.5</v>
      </c>
      <c r="G55" s="145">
        <f>G56</f>
        <v>1750</v>
      </c>
    </row>
    <row r="56" spans="1:7" ht="30">
      <c r="A56" s="182" t="s">
        <v>255</v>
      </c>
      <c r="B56" s="11" t="s">
        <v>36</v>
      </c>
      <c r="C56" s="11" t="s">
        <v>124</v>
      </c>
      <c r="D56" s="4" t="s">
        <v>302</v>
      </c>
      <c r="E56" s="91">
        <v>244</v>
      </c>
      <c r="F56" s="145">
        <v>1854.5</v>
      </c>
      <c r="G56" s="145">
        <v>1750</v>
      </c>
    </row>
    <row r="57" spans="1:7" ht="25.5">
      <c r="A57" s="9" t="s">
        <v>303</v>
      </c>
      <c r="B57" s="11" t="s">
        <v>36</v>
      </c>
      <c r="C57" s="11" t="s">
        <v>124</v>
      </c>
      <c r="D57" s="11" t="s">
        <v>304</v>
      </c>
      <c r="E57" s="91"/>
      <c r="F57" s="145">
        <f>F58</f>
        <v>800</v>
      </c>
      <c r="G57" s="145">
        <f>G58</f>
        <v>900</v>
      </c>
    </row>
    <row r="58" spans="1:7" ht="30">
      <c r="A58" s="182" t="s">
        <v>255</v>
      </c>
      <c r="B58" s="11" t="s">
        <v>36</v>
      </c>
      <c r="C58" s="11" t="s">
        <v>124</v>
      </c>
      <c r="D58" s="11" t="s">
        <v>304</v>
      </c>
      <c r="E58" s="91">
        <v>244</v>
      </c>
      <c r="F58" s="145">
        <v>800</v>
      </c>
      <c r="G58" s="145">
        <v>900</v>
      </c>
    </row>
    <row r="59" spans="1:7" ht="14.25">
      <c r="A59" s="6" t="s">
        <v>39</v>
      </c>
      <c r="B59" s="3" t="s">
        <v>37</v>
      </c>
      <c r="C59" s="3" t="s">
        <v>24</v>
      </c>
      <c r="D59" s="3" t="s">
        <v>25</v>
      </c>
      <c r="E59" s="90" t="s">
        <v>23</v>
      </c>
      <c r="F59" s="191">
        <f>F60+F64+F78</f>
        <v>7502</v>
      </c>
      <c r="G59" s="191">
        <f>G60+G64+G78</f>
        <v>10804.2</v>
      </c>
    </row>
    <row r="60" spans="1:7" ht="12.75">
      <c r="A60" s="15" t="s">
        <v>40</v>
      </c>
      <c r="B60" s="3" t="s">
        <v>37</v>
      </c>
      <c r="C60" s="3" t="s">
        <v>27</v>
      </c>
      <c r="D60" s="3" t="s">
        <v>25</v>
      </c>
      <c r="E60" s="90" t="s">
        <v>23</v>
      </c>
      <c r="F60" s="18">
        <f aca="true" t="shared" si="5" ref="F60:G62">F61</f>
        <v>350</v>
      </c>
      <c r="G60" s="18">
        <f t="shared" si="5"/>
        <v>400</v>
      </c>
    </row>
    <row r="61" spans="1:7" ht="12.75">
      <c r="A61" s="9" t="s">
        <v>118</v>
      </c>
      <c r="B61" s="4" t="s">
        <v>37</v>
      </c>
      <c r="C61" s="4" t="s">
        <v>27</v>
      </c>
      <c r="D61" s="11" t="s">
        <v>117</v>
      </c>
      <c r="E61" s="91" t="s">
        <v>23</v>
      </c>
      <c r="F61" s="145">
        <f t="shared" si="5"/>
        <v>350</v>
      </c>
      <c r="G61" s="145">
        <f t="shared" si="5"/>
        <v>400</v>
      </c>
    </row>
    <row r="62" spans="1:7" ht="25.5">
      <c r="A62" s="9" t="s">
        <v>120</v>
      </c>
      <c r="B62" s="4" t="s">
        <v>37</v>
      </c>
      <c r="C62" s="4" t="s">
        <v>27</v>
      </c>
      <c r="D62" s="4" t="s">
        <v>119</v>
      </c>
      <c r="E62" s="91"/>
      <c r="F62" s="145">
        <f t="shared" si="5"/>
        <v>350</v>
      </c>
      <c r="G62" s="145">
        <f t="shared" si="5"/>
        <v>400</v>
      </c>
    </row>
    <row r="63" spans="1:7" ht="25.5">
      <c r="A63" s="220" t="s">
        <v>254</v>
      </c>
      <c r="B63" s="4" t="s">
        <v>37</v>
      </c>
      <c r="C63" s="4" t="s">
        <v>27</v>
      </c>
      <c r="D63" s="4" t="s">
        <v>119</v>
      </c>
      <c r="E63" s="91">
        <v>243</v>
      </c>
      <c r="F63" s="145">
        <v>350</v>
      </c>
      <c r="G63" s="145">
        <v>400</v>
      </c>
    </row>
    <row r="64" spans="1:7" ht="12.75">
      <c r="A64" s="15" t="s">
        <v>15</v>
      </c>
      <c r="B64" s="3" t="s">
        <v>37</v>
      </c>
      <c r="C64" s="16" t="s">
        <v>34</v>
      </c>
      <c r="D64" s="3"/>
      <c r="E64" s="90"/>
      <c r="F64" s="18">
        <f>F68+F65+F75</f>
        <v>4902</v>
      </c>
      <c r="G64" s="18">
        <f>G68+G65+G75</f>
        <v>7804.2</v>
      </c>
    </row>
    <row r="65" spans="1:7" ht="12.75">
      <c r="A65" s="9" t="s">
        <v>310</v>
      </c>
      <c r="B65" s="4" t="s">
        <v>37</v>
      </c>
      <c r="C65" s="11" t="s">
        <v>34</v>
      </c>
      <c r="D65" s="4" t="s">
        <v>311</v>
      </c>
      <c r="E65" s="4"/>
      <c r="F65" s="19">
        <f>F66</f>
        <v>243.7</v>
      </c>
      <c r="G65" s="19">
        <f>G66</f>
        <v>345.9</v>
      </c>
    </row>
    <row r="66" spans="1:7" ht="12.75">
      <c r="A66" s="9" t="s">
        <v>312</v>
      </c>
      <c r="B66" s="4" t="s">
        <v>37</v>
      </c>
      <c r="C66" s="11" t="s">
        <v>34</v>
      </c>
      <c r="D66" s="4" t="s">
        <v>313</v>
      </c>
      <c r="E66" s="91"/>
      <c r="F66" s="19">
        <f>F67</f>
        <v>243.7</v>
      </c>
      <c r="G66" s="19">
        <f>G67</f>
        <v>345.9</v>
      </c>
    </row>
    <row r="67" spans="1:7" ht="12.75">
      <c r="A67" s="17" t="s">
        <v>255</v>
      </c>
      <c r="B67" s="4" t="s">
        <v>37</v>
      </c>
      <c r="C67" s="11" t="s">
        <v>34</v>
      </c>
      <c r="D67" s="4" t="s">
        <v>313</v>
      </c>
      <c r="E67" s="91">
        <v>244</v>
      </c>
      <c r="F67" s="19">
        <v>243.7</v>
      </c>
      <c r="G67" s="19">
        <v>345.9</v>
      </c>
    </row>
    <row r="68" spans="1:7" ht="12.75">
      <c r="A68" s="9" t="s">
        <v>136</v>
      </c>
      <c r="B68" s="4" t="s">
        <v>37</v>
      </c>
      <c r="C68" s="11" t="s">
        <v>34</v>
      </c>
      <c r="D68" s="4" t="s">
        <v>137</v>
      </c>
      <c r="E68" s="4"/>
      <c r="F68" s="22">
        <f>F69+F71+F73</f>
        <v>1200</v>
      </c>
      <c r="G68" s="22">
        <f>G69+G71+G73</f>
        <v>4000</v>
      </c>
    </row>
    <row r="69" spans="1:7" ht="47.25">
      <c r="A69" s="152" t="s">
        <v>203</v>
      </c>
      <c r="B69" s="4" t="s">
        <v>37</v>
      </c>
      <c r="C69" s="11" t="s">
        <v>34</v>
      </c>
      <c r="D69" s="4" t="s">
        <v>202</v>
      </c>
      <c r="E69" s="11"/>
      <c r="F69" s="22">
        <f>F70</f>
        <v>500</v>
      </c>
      <c r="G69" s="22">
        <f>G70</f>
        <v>0</v>
      </c>
    </row>
    <row r="70" spans="1:7" ht="30">
      <c r="A70" s="182" t="s">
        <v>255</v>
      </c>
      <c r="B70" s="4" t="s">
        <v>37</v>
      </c>
      <c r="C70" s="11" t="s">
        <v>34</v>
      </c>
      <c r="D70" s="4" t="s">
        <v>202</v>
      </c>
      <c r="E70" s="190">
        <v>244</v>
      </c>
      <c r="F70" s="22">
        <v>500</v>
      </c>
      <c r="G70" s="22"/>
    </row>
    <row r="71" spans="1:7" ht="24">
      <c r="A71" s="221" t="s">
        <v>315</v>
      </c>
      <c r="B71" s="4" t="s">
        <v>37</v>
      </c>
      <c r="C71" s="11" t="s">
        <v>34</v>
      </c>
      <c r="D71" s="150" t="s">
        <v>314</v>
      </c>
      <c r="E71" s="91"/>
      <c r="F71" s="192">
        <f>F72</f>
        <v>0</v>
      </c>
      <c r="G71" s="192">
        <f>G72</f>
        <v>4000</v>
      </c>
    </row>
    <row r="72" spans="1:7" ht="30">
      <c r="A72" s="182" t="s">
        <v>255</v>
      </c>
      <c r="B72" s="4" t="s">
        <v>37</v>
      </c>
      <c r="C72" s="11" t="s">
        <v>34</v>
      </c>
      <c r="D72" s="150" t="s">
        <v>314</v>
      </c>
      <c r="E72" s="190">
        <v>244</v>
      </c>
      <c r="F72" s="145"/>
      <c r="G72" s="145">
        <v>4000</v>
      </c>
    </row>
    <row r="73" spans="1:7" ht="47.25">
      <c r="A73" s="152" t="s">
        <v>205</v>
      </c>
      <c r="B73" s="4" t="s">
        <v>37</v>
      </c>
      <c r="C73" s="11" t="s">
        <v>34</v>
      </c>
      <c r="D73" s="4" t="s">
        <v>204</v>
      </c>
      <c r="E73" s="190"/>
      <c r="F73" s="22">
        <f>F74</f>
        <v>700</v>
      </c>
      <c r="G73" s="22">
        <f>G74</f>
        <v>0</v>
      </c>
    </row>
    <row r="74" spans="1:7" ht="31.5">
      <c r="A74" s="152" t="s">
        <v>255</v>
      </c>
      <c r="B74" s="4" t="s">
        <v>37</v>
      </c>
      <c r="C74" s="11" t="s">
        <v>34</v>
      </c>
      <c r="D74" s="4" t="s">
        <v>204</v>
      </c>
      <c r="E74" s="190">
        <v>244</v>
      </c>
      <c r="F74" s="22">
        <v>700</v>
      </c>
      <c r="G74" s="22"/>
    </row>
    <row r="75" spans="1:7" ht="24">
      <c r="A75" s="222" t="s">
        <v>316</v>
      </c>
      <c r="B75" s="223" t="s">
        <v>37</v>
      </c>
      <c r="C75" s="223" t="s">
        <v>34</v>
      </c>
      <c r="D75" s="224" t="s">
        <v>317</v>
      </c>
      <c r="E75" s="225"/>
      <c r="F75" s="22">
        <f>F76</f>
        <v>3458.3</v>
      </c>
      <c r="G75" s="22">
        <f>G76</f>
        <v>3458.3</v>
      </c>
    </row>
    <row r="76" spans="1:7" ht="12.75">
      <c r="A76" s="226" t="s">
        <v>318</v>
      </c>
      <c r="B76" s="223" t="s">
        <v>37</v>
      </c>
      <c r="C76" s="223" t="s">
        <v>34</v>
      </c>
      <c r="D76" s="224" t="s">
        <v>319</v>
      </c>
      <c r="E76" s="225"/>
      <c r="F76" s="22">
        <f>F77</f>
        <v>3458.3</v>
      </c>
      <c r="G76" s="22">
        <f>G77</f>
        <v>3458.3</v>
      </c>
    </row>
    <row r="77" spans="1:7" s="214" customFormat="1" ht="12.75">
      <c r="A77" s="210" t="s">
        <v>255</v>
      </c>
      <c r="B77" s="223" t="s">
        <v>37</v>
      </c>
      <c r="C77" s="223" t="s">
        <v>34</v>
      </c>
      <c r="D77" s="224" t="s">
        <v>319</v>
      </c>
      <c r="E77" s="225" t="s">
        <v>264</v>
      </c>
      <c r="F77" s="22">
        <v>3458.3</v>
      </c>
      <c r="G77" s="22">
        <v>3458.3</v>
      </c>
    </row>
    <row r="78" spans="1:7" ht="12.75">
      <c r="A78" s="15" t="s">
        <v>16</v>
      </c>
      <c r="B78" s="3" t="s">
        <v>37</v>
      </c>
      <c r="C78" s="3" t="s">
        <v>28</v>
      </c>
      <c r="D78" s="3" t="s">
        <v>25</v>
      </c>
      <c r="E78" s="90" t="s">
        <v>23</v>
      </c>
      <c r="F78" s="18">
        <f>F83+F79+F81</f>
        <v>2250</v>
      </c>
      <c r="G78" s="18">
        <f>G83+G79+G81</f>
        <v>2600</v>
      </c>
    </row>
    <row r="79" spans="1:7" ht="15">
      <c r="A79" s="227" t="s">
        <v>17</v>
      </c>
      <c r="B79" s="229" t="s">
        <v>37</v>
      </c>
      <c r="C79" s="229" t="s">
        <v>28</v>
      </c>
      <c r="D79" s="4" t="s">
        <v>271</v>
      </c>
      <c r="E79" s="91"/>
      <c r="F79" s="19">
        <f>F80</f>
        <v>0</v>
      </c>
      <c r="G79" s="19">
        <f>G80</f>
        <v>1300</v>
      </c>
    </row>
    <row r="80" spans="1:7" ht="15">
      <c r="A80" s="232" t="s">
        <v>255</v>
      </c>
      <c r="B80" s="229" t="s">
        <v>37</v>
      </c>
      <c r="C80" s="229" t="s">
        <v>28</v>
      </c>
      <c r="D80" s="4" t="s">
        <v>271</v>
      </c>
      <c r="E80" s="91">
        <v>244</v>
      </c>
      <c r="F80" s="19"/>
      <c r="G80" s="19">
        <v>1300</v>
      </c>
    </row>
    <row r="81" spans="1:7" ht="15">
      <c r="A81" s="237" t="s">
        <v>11</v>
      </c>
      <c r="B81" s="229" t="s">
        <v>37</v>
      </c>
      <c r="C81" s="229" t="s">
        <v>28</v>
      </c>
      <c r="D81" s="4" t="s">
        <v>12</v>
      </c>
      <c r="E81" s="91"/>
      <c r="F81" s="19">
        <f>F82</f>
        <v>0</v>
      </c>
      <c r="G81" s="19">
        <f>G82</f>
        <v>1300</v>
      </c>
    </row>
    <row r="82" spans="1:7" ht="15">
      <c r="A82" s="232" t="s">
        <v>255</v>
      </c>
      <c r="B82" s="229" t="s">
        <v>37</v>
      </c>
      <c r="C82" s="229" t="s">
        <v>28</v>
      </c>
      <c r="D82" s="4" t="s">
        <v>12</v>
      </c>
      <c r="E82" s="91">
        <v>244</v>
      </c>
      <c r="F82" s="19"/>
      <c r="G82" s="19">
        <v>1300</v>
      </c>
    </row>
    <row r="83" spans="1:7" ht="15">
      <c r="A83" s="228" t="s">
        <v>168</v>
      </c>
      <c r="B83" s="229" t="s">
        <v>37</v>
      </c>
      <c r="C83" s="229" t="s">
        <v>28</v>
      </c>
      <c r="D83" s="229" t="s">
        <v>137</v>
      </c>
      <c r="E83" s="230"/>
      <c r="F83" s="231">
        <f>F84+F86+F88+F90</f>
        <v>2250</v>
      </c>
      <c r="G83" s="231">
        <f>G84+G86+G88+G90</f>
        <v>0</v>
      </c>
    </row>
    <row r="84" spans="1:7" ht="30">
      <c r="A84" s="227" t="s">
        <v>320</v>
      </c>
      <c r="B84" s="229" t="s">
        <v>37</v>
      </c>
      <c r="C84" s="229" t="s">
        <v>28</v>
      </c>
      <c r="D84" s="11" t="s">
        <v>321</v>
      </c>
      <c r="E84" s="91"/>
      <c r="F84" s="19">
        <f>F85</f>
        <v>1050</v>
      </c>
      <c r="G84" s="19">
        <f>G85</f>
        <v>0</v>
      </c>
    </row>
    <row r="85" spans="1:7" ht="15">
      <c r="A85" s="232" t="s">
        <v>255</v>
      </c>
      <c r="B85" s="229" t="s">
        <v>37</v>
      </c>
      <c r="C85" s="229" t="s">
        <v>28</v>
      </c>
      <c r="D85" s="11" t="s">
        <v>321</v>
      </c>
      <c r="E85" s="225" t="s">
        <v>264</v>
      </c>
      <c r="F85" s="19">
        <v>1050</v>
      </c>
      <c r="G85" s="19"/>
    </row>
    <row r="86" spans="1:7" ht="30">
      <c r="A86" s="227" t="s">
        <v>322</v>
      </c>
      <c r="B86" s="229" t="s">
        <v>37</v>
      </c>
      <c r="C86" s="229" t="s">
        <v>28</v>
      </c>
      <c r="D86" s="4" t="s">
        <v>323</v>
      </c>
      <c r="E86" s="190"/>
      <c r="F86" s="19">
        <f>F87</f>
        <v>310</v>
      </c>
      <c r="G86" s="19">
        <f>G87</f>
        <v>0</v>
      </c>
    </row>
    <row r="87" spans="1:7" ht="15">
      <c r="A87" s="232" t="s">
        <v>255</v>
      </c>
      <c r="B87" s="229" t="s">
        <v>37</v>
      </c>
      <c r="C87" s="229" t="s">
        <v>28</v>
      </c>
      <c r="D87" s="4" t="s">
        <v>323</v>
      </c>
      <c r="E87" s="190">
        <v>244</v>
      </c>
      <c r="F87" s="19">
        <v>310</v>
      </c>
      <c r="G87" s="19"/>
    </row>
    <row r="88" spans="1:7" ht="30">
      <c r="A88" s="227" t="s">
        <v>324</v>
      </c>
      <c r="B88" s="229" t="s">
        <v>37</v>
      </c>
      <c r="C88" s="229" t="s">
        <v>28</v>
      </c>
      <c r="D88" s="4" t="s">
        <v>325</v>
      </c>
      <c r="E88" s="190"/>
      <c r="F88" s="19">
        <f>F89</f>
        <v>590</v>
      </c>
      <c r="G88" s="19">
        <f>G89</f>
        <v>0</v>
      </c>
    </row>
    <row r="89" spans="1:7" ht="15">
      <c r="A89" s="232" t="s">
        <v>255</v>
      </c>
      <c r="B89" s="229" t="s">
        <v>37</v>
      </c>
      <c r="C89" s="229" t="s">
        <v>28</v>
      </c>
      <c r="D89" s="4" t="s">
        <v>325</v>
      </c>
      <c r="E89" s="190">
        <v>244</v>
      </c>
      <c r="F89" s="19">
        <v>590</v>
      </c>
      <c r="G89" s="19"/>
    </row>
    <row r="90" spans="1:7" ht="45">
      <c r="A90" s="227" t="s">
        <v>205</v>
      </c>
      <c r="B90" s="4" t="s">
        <v>37</v>
      </c>
      <c r="C90" s="4" t="s">
        <v>28</v>
      </c>
      <c r="D90" s="4" t="s">
        <v>204</v>
      </c>
      <c r="E90" s="93"/>
      <c r="F90" s="233">
        <f>F91</f>
        <v>300</v>
      </c>
      <c r="G90" s="233">
        <f>G91</f>
        <v>0</v>
      </c>
    </row>
    <row r="91" spans="1:7" ht="15.75">
      <c r="A91" s="232" t="s">
        <v>255</v>
      </c>
      <c r="B91" s="4" t="s">
        <v>37</v>
      </c>
      <c r="C91" s="4" t="s">
        <v>28</v>
      </c>
      <c r="D91" s="4" t="s">
        <v>204</v>
      </c>
      <c r="E91" s="190">
        <v>244</v>
      </c>
      <c r="F91" s="233">
        <v>300</v>
      </c>
      <c r="G91" s="233"/>
    </row>
    <row r="92" spans="1:7" ht="14.25">
      <c r="A92" s="6" t="s">
        <v>185</v>
      </c>
      <c r="B92" s="32" t="s">
        <v>41</v>
      </c>
      <c r="C92" s="32"/>
      <c r="D92" s="31"/>
      <c r="E92" s="31"/>
      <c r="F92" s="102">
        <f aca="true" t="shared" si="6" ref="F92:G95">F93</f>
        <v>20</v>
      </c>
      <c r="G92" s="102">
        <f t="shared" si="6"/>
        <v>20</v>
      </c>
    </row>
    <row r="93" spans="1:7" ht="25.5">
      <c r="A93" s="117" t="s">
        <v>160</v>
      </c>
      <c r="B93" s="16" t="s">
        <v>41</v>
      </c>
      <c r="C93" s="16" t="s">
        <v>37</v>
      </c>
      <c r="D93" s="3"/>
      <c r="E93" s="90"/>
      <c r="F93" s="18">
        <f t="shared" si="6"/>
        <v>20</v>
      </c>
      <c r="G93" s="18">
        <f t="shared" si="6"/>
        <v>20</v>
      </c>
    </row>
    <row r="94" spans="1:7" ht="12.75">
      <c r="A94" s="17" t="s">
        <v>159</v>
      </c>
      <c r="B94" s="28" t="s">
        <v>13</v>
      </c>
      <c r="C94" s="28" t="s">
        <v>37</v>
      </c>
      <c r="D94" s="29" t="s">
        <v>157</v>
      </c>
      <c r="E94" s="90"/>
      <c r="F94" s="18">
        <f t="shared" si="6"/>
        <v>20</v>
      </c>
      <c r="G94" s="18">
        <f t="shared" si="6"/>
        <v>20</v>
      </c>
    </row>
    <row r="95" spans="1:7" ht="12.75">
      <c r="A95" s="118" t="s">
        <v>158</v>
      </c>
      <c r="B95" s="28" t="s">
        <v>13</v>
      </c>
      <c r="C95" s="28" t="s">
        <v>37</v>
      </c>
      <c r="D95" s="29" t="s">
        <v>156</v>
      </c>
      <c r="E95" s="94"/>
      <c r="F95" s="19">
        <f t="shared" si="6"/>
        <v>20</v>
      </c>
      <c r="G95" s="19">
        <f t="shared" si="6"/>
        <v>20</v>
      </c>
    </row>
    <row r="96" spans="1:7" ht="31.5">
      <c r="A96" s="152" t="s">
        <v>255</v>
      </c>
      <c r="B96" s="28" t="s">
        <v>13</v>
      </c>
      <c r="C96" s="28" t="s">
        <v>37</v>
      </c>
      <c r="D96" s="29" t="s">
        <v>156</v>
      </c>
      <c r="E96" s="94">
        <v>244</v>
      </c>
      <c r="F96" s="19">
        <v>20</v>
      </c>
      <c r="G96" s="19">
        <v>20</v>
      </c>
    </row>
    <row r="97" spans="1:7" ht="14.25">
      <c r="A97" s="6" t="s">
        <v>188</v>
      </c>
      <c r="B97" s="3" t="s">
        <v>42</v>
      </c>
      <c r="D97" s="29"/>
      <c r="E97" s="94"/>
      <c r="F97" s="18">
        <f>F98</f>
        <v>4040.3</v>
      </c>
      <c r="G97" s="18">
        <f>G98</f>
        <v>4070.1</v>
      </c>
    </row>
    <row r="98" spans="1:7" ht="12.75">
      <c r="A98" s="8" t="s">
        <v>43</v>
      </c>
      <c r="B98" s="3" t="s">
        <v>42</v>
      </c>
      <c r="C98" s="3" t="s">
        <v>27</v>
      </c>
      <c r="D98" s="3" t="s">
        <v>25</v>
      </c>
      <c r="E98" s="90" t="s">
        <v>23</v>
      </c>
      <c r="F98" s="18">
        <v>4040.3</v>
      </c>
      <c r="G98" s="18">
        <v>4070.1</v>
      </c>
    </row>
    <row r="99" spans="1:7" ht="25.5">
      <c r="A99" s="8" t="s">
        <v>44</v>
      </c>
      <c r="B99" s="3" t="s">
        <v>42</v>
      </c>
      <c r="C99" s="3" t="s">
        <v>27</v>
      </c>
      <c r="D99" s="3" t="s">
        <v>14</v>
      </c>
      <c r="E99" s="90"/>
      <c r="F99" s="18">
        <f>F100</f>
        <v>3233.3999999999996</v>
      </c>
      <c r="G99" s="18">
        <f>G100</f>
        <v>3262.7000000000003</v>
      </c>
    </row>
    <row r="100" spans="1:7" ht="12.75">
      <c r="A100" s="9" t="s">
        <v>49</v>
      </c>
      <c r="B100" s="4" t="s">
        <v>42</v>
      </c>
      <c r="C100" s="4" t="s">
        <v>27</v>
      </c>
      <c r="D100" s="4" t="s">
        <v>48</v>
      </c>
      <c r="E100" s="91"/>
      <c r="F100" s="19">
        <f>SUM(F101:F103)</f>
        <v>3233.3999999999996</v>
      </c>
      <c r="G100" s="19">
        <f>SUM(G101:G103)</f>
        <v>3262.7000000000003</v>
      </c>
    </row>
    <row r="101" spans="1:7" ht="15.75">
      <c r="A101" s="152" t="s">
        <v>251</v>
      </c>
      <c r="B101" s="4" t="s">
        <v>42</v>
      </c>
      <c r="C101" s="4" t="s">
        <v>27</v>
      </c>
      <c r="D101" s="4" t="s">
        <v>48</v>
      </c>
      <c r="E101" s="92" t="s">
        <v>281</v>
      </c>
      <c r="F101" s="19">
        <v>2337.4</v>
      </c>
      <c r="G101" s="19">
        <v>2337.4</v>
      </c>
    </row>
    <row r="102" spans="1:7" ht="31.5">
      <c r="A102" s="152" t="s">
        <v>253</v>
      </c>
      <c r="B102" s="4" t="s">
        <v>42</v>
      </c>
      <c r="C102" s="4" t="s">
        <v>27</v>
      </c>
      <c r="D102" s="4" t="s">
        <v>48</v>
      </c>
      <c r="E102" s="91">
        <v>242</v>
      </c>
      <c r="F102" s="19">
        <v>130.7</v>
      </c>
      <c r="G102" s="19">
        <v>137.3</v>
      </c>
    </row>
    <row r="103" spans="1:7" ht="31.5">
      <c r="A103" s="152" t="s">
        <v>255</v>
      </c>
      <c r="B103" s="4" t="s">
        <v>42</v>
      </c>
      <c r="C103" s="4" t="s">
        <v>27</v>
      </c>
      <c r="D103" s="4" t="s">
        <v>48</v>
      </c>
      <c r="E103" s="91">
        <v>244</v>
      </c>
      <c r="F103" s="19">
        <v>765.3</v>
      </c>
      <c r="G103" s="19">
        <v>788</v>
      </c>
    </row>
    <row r="104" spans="1:7" ht="12.75">
      <c r="A104" s="8" t="s">
        <v>107</v>
      </c>
      <c r="B104" s="31" t="s">
        <v>42</v>
      </c>
      <c r="C104" s="31" t="s">
        <v>27</v>
      </c>
      <c r="D104" s="31" t="s">
        <v>108</v>
      </c>
      <c r="E104" s="201"/>
      <c r="F104" s="102">
        <v>806.9</v>
      </c>
      <c r="G104" s="102">
        <v>807.4</v>
      </c>
    </row>
    <row r="105" spans="1:7" ht="12.75">
      <c r="A105" s="8" t="s">
        <v>49</v>
      </c>
      <c r="B105" s="258">
        <v>8</v>
      </c>
      <c r="C105" s="258">
        <v>1</v>
      </c>
      <c r="D105" s="31" t="s">
        <v>109</v>
      </c>
      <c r="E105" s="257"/>
      <c r="F105" s="102">
        <v>646.9</v>
      </c>
      <c r="G105" s="102">
        <v>647.3</v>
      </c>
    </row>
    <row r="106" spans="1:7" ht="15.75">
      <c r="A106" s="152" t="s">
        <v>251</v>
      </c>
      <c r="B106" s="25" t="s">
        <v>42</v>
      </c>
      <c r="C106" s="25" t="s">
        <v>27</v>
      </c>
      <c r="D106" s="36" t="s">
        <v>109</v>
      </c>
      <c r="E106" s="92" t="s">
        <v>281</v>
      </c>
      <c r="F106" s="22">
        <v>551.5</v>
      </c>
      <c r="G106" s="22">
        <v>551.5</v>
      </c>
    </row>
    <row r="107" spans="1:7" ht="31.5">
      <c r="A107" s="152" t="s">
        <v>253</v>
      </c>
      <c r="B107" s="25" t="s">
        <v>42</v>
      </c>
      <c r="C107" s="25" t="s">
        <v>27</v>
      </c>
      <c r="D107" s="36" t="s">
        <v>109</v>
      </c>
      <c r="E107" s="91">
        <v>242</v>
      </c>
      <c r="F107" s="22">
        <v>6</v>
      </c>
      <c r="G107" s="22">
        <v>6</v>
      </c>
    </row>
    <row r="108" spans="1:7" ht="31.5">
      <c r="A108" s="152" t="s">
        <v>255</v>
      </c>
      <c r="B108" s="25" t="s">
        <v>42</v>
      </c>
      <c r="C108" s="25" t="s">
        <v>27</v>
      </c>
      <c r="D108" s="36" t="s">
        <v>109</v>
      </c>
      <c r="E108" s="91">
        <v>244</v>
      </c>
      <c r="F108" s="22">
        <v>89.3</v>
      </c>
      <c r="G108" s="22">
        <v>89.8</v>
      </c>
    </row>
    <row r="109" spans="1:7" ht="38.25">
      <c r="A109" s="200" t="s">
        <v>278</v>
      </c>
      <c r="B109" s="3" t="s">
        <v>42</v>
      </c>
      <c r="C109" s="3" t="s">
        <v>27</v>
      </c>
      <c r="D109" s="31" t="s">
        <v>286</v>
      </c>
      <c r="E109" s="16"/>
      <c r="F109" s="102">
        <f>F110</f>
        <v>151.1</v>
      </c>
      <c r="G109" s="102">
        <f>G110</f>
        <v>151.1</v>
      </c>
    </row>
    <row r="110" spans="1:7" ht="31.5">
      <c r="A110" s="202" t="s">
        <v>282</v>
      </c>
      <c r="B110" s="217" t="s">
        <v>42</v>
      </c>
      <c r="C110" s="217" t="s">
        <v>27</v>
      </c>
      <c r="D110" s="36" t="s">
        <v>286</v>
      </c>
      <c r="E110" s="218" t="s">
        <v>283</v>
      </c>
      <c r="F110" s="22">
        <v>151.1</v>
      </c>
      <c r="G110" s="22">
        <v>151.1</v>
      </c>
    </row>
    <row r="111" spans="1:7" ht="13.5">
      <c r="A111" s="198" t="s">
        <v>121</v>
      </c>
      <c r="B111" s="194" t="s">
        <v>42</v>
      </c>
      <c r="C111" s="194" t="s">
        <v>27</v>
      </c>
      <c r="D111" s="31" t="s">
        <v>287</v>
      </c>
      <c r="E111" s="196"/>
      <c r="F111" s="197">
        <f>F112</f>
        <v>9</v>
      </c>
      <c r="G111" s="197">
        <f>G112</f>
        <v>9</v>
      </c>
    </row>
    <row r="112" spans="1:7" ht="15.75">
      <c r="A112" s="202" t="s">
        <v>251</v>
      </c>
      <c r="B112" s="217" t="s">
        <v>42</v>
      </c>
      <c r="C112" s="217" t="s">
        <v>27</v>
      </c>
      <c r="D112" s="195" t="s">
        <v>287</v>
      </c>
      <c r="E112" s="218" t="s">
        <v>281</v>
      </c>
      <c r="F112" s="22">
        <v>9</v>
      </c>
      <c r="G112" s="22">
        <v>9</v>
      </c>
    </row>
    <row r="113" spans="1:7" ht="12.75">
      <c r="A113" s="206" t="s">
        <v>123</v>
      </c>
      <c r="B113" s="207" t="s">
        <v>275</v>
      </c>
      <c r="C113" s="208"/>
      <c r="D113" s="209"/>
      <c r="E113" s="209"/>
      <c r="F113" s="238">
        <f aca="true" t="shared" si="7" ref="F113:G115">F114</f>
        <v>581.2</v>
      </c>
      <c r="G113" s="238">
        <f t="shared" si="7"/>
        <v>1393.7</v>
      </c>
    </row>
    <row r="114" spans="1:7" ht="12.75">
      <c r="A114" s="206" t="s">
        <v>106</v>
      </c>
      <c r="B114" s="207" t="s">
        <v>275</v>
      </c>
      <c r="C114" s="208" t="s">
        <v>275</v>
      </c>
      <c r="D114" s="209"/>
      <c r="E114" s="209"/>
      <c r="F114" s="238">
        <f t="shared" si="7"/>
        <v>581.2</v>
      </c>
      <c r="G114" s="238">
        <f t="shared" si="7"/>
        <v>1393.7</v>
      </c>
    </row>
    <row r="115" spans="1:7" ht="12.75">
      <c r="A115" s="210" t="s">
        <v>106</v>
      </c>
      <c r="B115" s="211" t="s">
        <v>275</v>
      </c>
      <c r="C115" s="212" t="s">
        <v>275</v>
      </c>
      <c r="D115" s="213" t="s">
        <v>276</v>
      </c>
      <c r="E115" s="213"/>
      <c r="F115" s="238">
        <f t="shared" si="7"/>
        <v>581.2</v>
      </c>
      <c r="G115" s="238">
        <f t="shared" si="7"/>
        <v>1393.7</v>
      </c>
    </row>
    <row r="116" spans="1:7" ht="12.75">
      <c r="A116" s="210" t="s">
        <v>106</v>
      </c>
      <c r="B116" s="211" t="s">
        <v>275</v>
      </c>
      <c r="C116" s="212" t="s">
        <v>275</v>
      </c>
      <c r="D116" s="213" t="s">
        <v>276</v>
      </c>
      <c r="E116" s="213" t="s">
        <v>277</v>
      </c>
      <c r="F116" s="238">
        <v>581.2</v>
      </c>
      <c r="G116" s="238">
        <v>1393.7</v>
      </c>
    </row>
    <row r="117" spans="6:7" ht="12.75">
      <c r="F117" s="97">
        <f>F10+F39+F44+F49+F59+F92+F97+F113</f>
        <v>23248.300000000003</v>
      </c>
      <c r="G117" s="97">
        <f>G10+G39+G44+G49+G59+G92+G97+G113</f>
        <v>27873.899999999998</v>
      </c>
    </row>
    <row r="119" spans="5:7" ht="12.75">
      <c r="E119" s="104" t="s">
        <v>27</v>
      </c>
      <c r="F119" s="77">
        <f>F10</f>
        <v>5195.200000000001</v>
      </c>
      <c r="G119" s="77">
        <f>G10</f>
        <v>5296.5</v>
      </c>
    </row>
    <row r="120" spans="5:7" ht="12.75">
      <c r="E120" s="104" t="s">
        <v>34</v>
      </c>
      <c r="F120" s="77">
        <f>F39</f>
        <v>155.1</v>
      </c>
      <c r="G120" s="77">
        <f>G39</f>
        <v>155.5</v>
      </c>
    </row>
    <row r="121" spans="5:7" ht="12.75">
      <c r="E121" s="104" t="s">
        <v>28</v>
      </c>
      <c r="F121" s="77">
        <f>F44</f>
        <v>100</v>
      </c>
      <c r="G121" s="77">
        <f>G44</f>
        <v>0</v>
      </c>
    </row>
    <row r="122" spans="5:7" ht="12.75">
      <c r="E122" s="104" t="s">
        <v>36</v>
      </c>
      <c r="F122" s="77">
        <f>F49</f>
        <v>5654.5</v>
      </c>
      <c r="G122" s="77">
        <f>G49</f>
        <v>6133.9</v>
      </c>
    </row>
    <row r="123" spans="5:7" ht="12.75">
      <c r="E123" s="104" t="s">
        <v>37</v>
      </c>
      <c r="F123" s="77">
        <f>F59</f>
        <v>7502</v>
      </c>
      <c r="G123" s="77">
        <f>G59</f>
        <v>10804.2</v>
      </c>
    </row>
    <row r="124" spans="5:7" ht="12.75">
      <c r="E124" s="104" t="s">
        <v>41</v>
      </c>
      <c r="F124" s="77">
        <f>F92</f>
        <v>20</v>
      </c>
      <c r="G124" s="77">
        <f>G92</f>
        <v>20</v>
      </c>
    </row>
    <row r="125" spans="5:7" ht="12.75">
      <c r="E125" s="104" t="s">
        <v>42</v>
      </c>
      <c r="F125" s="77">
        <f>F97</f>
        <v>4040.3</v>
      </c>
      <c r="G125" s="77">
        <f>G97</f>
        <v>4070.1</v>
      </c>
    </row>
    <row r="126" spans="5:7" ht="12.75">
      <c r="E126" s="104" t="s">
        <v>329</v>
      </c>
      <c r="F126" s="77">
        <f>F113</f>
        <v>581.2</v>
      </c>
      <c r="G126" s="77">
        <f>G113</f>
        <v>1393.7</v>
      </c>
    </row>
    <row r="127" spans="6:7" ht="12.75">
      <c r="F127" s="119">
        <f>SUM(F119:F126)</f>
        <v>23248.300000000003</v>
      </c>
      <c r="G127" s="119">
        <f>SUM(G119:G126)</f>
        <v>27873.899999999998</v>
      </c>
    </row>
  </sheetData>
  <sheetProtection/>
  <mergeCells count="9">
    <mergeCell ref="G8:G9"/>
    <mergeCell ref="F8:F9"/>
    <mergeCell ref="A5:F5"/>
    <mergeCell ref="A6:F6"/>
    <mergeCell ref="E7:F7"/>
    <mergeCell ref="D1:G1"/>
    <mergeCell ref="A2:G2"/>
    <mergeCell ref="B3:G3"/>
    <mergeCell ref="B4:G4"/>
  </mergeCells>
  <printOptions/>
  <pageMargins left="0.64" right="0.33" top="0.31" bottom="0.35" header="0.27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I268"/>
  <sheetViews>
    <sheetView zoomScalePageLayoutView="0" workbookViewId="0" topLeftCell="A1">
      <selection activeCell="C2" sqref="C2:H2"/>
    </sheetView>
  </sheetViews>
  <sheetFormatPr defaultColWidth="9.140625" defaultRowHeight="12.75"/>
  <cols>
    <col min="1" max="1" width="4.8515625" style="1" customWidth="1"/>
    <col min="2" max="2" width="52.28125" style="1" customWidth="1"/>
    <col min="3" max="3" width="4.7109375" style="1" customWidth="1"/>
    <col min="4" max="4" width="4.57421875" style="1" customWidth="1"/>
    <col min="5" max="5" width="3.7109375" style="1" customWidth="1"/>
    <col min="6" max="6" width="9.28125" style="1" customWidth="1"/>
    <col min="7" max="7" width="5.28125" style="1" customWidth="1"/>
    <col min="8" max="8" width="10.28125" style="1" customWidth="1"/>
    <col min="9" max="16384" width="9.140625" style="1" customWidth="1"/>
  </cols>
  <sheetData>
    <row r="1" spans="6:8" ht="12.75">
      <c r="F1" s="264" t="s">
        <v>161</v>
      </c>
      <c r="G1" s="264"/>
      <c r="H1" s="264"/>
    </row>
    <row r="2" spans="3:8" ht="51" customHeight="1">
      <c r="C2" s="259" t="s">
        <v>344</v>
      </c>
      <c r="D2" s="259"/>
      <c r="E2" s="259"/>
      <c r="F2" s="259"/>
      <c r="G2" s="259"/>
      <c r="H2" s="259"/>
    </row>
    <row r="3" spans="5:8" ht="12.75">
      <c r="E3" s="264" t="s">
        <v>341</v>
      </c>
      <c r="F3" s="264"/>
      <c r="G3" s="264"/>
      <c r="H3" s="264"/>
    </row>
    <row r="4" spans="1:8" ht="36.75" customHeight="1">
      <c r="A4" s="273" t="s">
        <v>191</v>
      </c>
      <c r="B4" s="273"/>
      <c r="C4" s="273"/>
      <c r="D4" s="273"/>
      <c r="E4" s="273"/>
      <c r="F4" s="273"/>
      <c r="G4" s="273"/>
      <c r="H4" s="273"/>
    </row>
    <row r="5" spans="1:8" ht="15.75">
      <c r="A5" s="294" t="s">
        <v>326</v>
      </c>
      <c r="B5" s="294"/>
      <c r="C5" s="294"/>
      <c r="D5" s="294"/>
      <c r="E5" s="294"/>
      <c r="F5" s="294"/>
      <c r="G5" s="294"/>
      <c r="H5" s="294"/>
    </row>
    <row r="6" ht="12.75">
      <c r="H6" s="1" t="s">
        <v>52</v>
      </c>
    </row>
    <row r="7" spans="1:8" ht="72" customHeight="1">
      <c r="A7" s="12" t="s">
        <v>18</v>
      </c>
      <c r="B7" s="13" t="s">
        <v>19</v>
      </c>
      <c r="C7" s="12" t="s">
        <v>51</v>
      </c>
      <c r="D7" s="12" t="s">
        <v>20</v>
      </c>
      <c r="E7" s="12" t="s">
        <v>53</v>
      </c>
      <c r="F7" s="12" t="s">
        <v>21</v>
      </c>
      <c r="G7" s="12" t="s">
        <v>22</v>
      </c>
      <c r="H7" s="14" t="s">
        <v>186</v>
      </c>
    </row>
    <row r="8" spans="1:8" ht="15.75">
      <c r="A8" s="38">
        <v>1</v>
      </c>
      <c r="B8" s="39" t="s">
        <v>192</v>
      </c>
      <c r="C8" s="40">
        <v>871</v>
      </c>
      <c r="D8" s="41" t="s">
        <v>24</v>
      </c>
      <c r="E8" s="41" t="s">
        <v>24</v>
      </c>
      <c r="F8" s="41" t="s">
        <v>25</v>
      </c>
      <c r="G8" s="41" t="s">
        <v>23</v>
      </c>
      <c r="H8" s="42">
        <f>H9+H45+H50+H59+H71+H105+H110</f>
        <v>33025</v>
      </c>
    </row>
    <row r="9" spans="1:8" ht="14.25">
      <c r="A9" s="5"/>
      <c r="B9" s="6" t="s">
        <v>26</v>
      </c>
      <c r="C9" s="3">
        <v>871</v>
      </c>
      <c r="D9" s="3" t="s">
        <v>27</v>
      </c>
      <c r="E9" s="3" t="s">
        <v>24</v>
      </c>
      <c r="F9" s="3" t="s">
        <v>25</v>
      </c>
      <c r="G9" s="90" t="s">
        <v>23</v>
      </c>
      <c r="H9" s="18">
        <f>H10+H14+H34+H38+H29</f>
        <v>5089</v>
      </c>
    </row>
    <row r="10" spans="1:8" ht="25.5">
      <c r="A10" s="5"/>
      <c r="B10" s="8" t="s">
        <v>33</v>
      </c>
      <c r="C10" s="3">
        <v>871</v>
      </c>
      <c r="D10" s="3" t="s">
        <v>27</v>
      </c>
      <c r="E10" s="3" t="s">
        <v>34</v>
      </c>
      <c r="F10" s="3" t="s">
        <v>25</v>
      </c>
      <c r="G10" s="3" t="s">
        <v>23</v>
      </c>
      <c r="H10" s="138">
        <f>H11</f>
        <v>681.5</v>
      </c>
    </row>
    <row r="11" spans="1:8" ht="38.25">
      <c r="A11" s="2"/>
      <c r="B11" s="9" t="s">
        <v>29</v>
      </c>
      <c r="C11" s="4">
        <v>871</v>
      </c>
      <c r="D11" s="4" t="s">
        <v>27</v>
      </c>
      <c r="E11" s="4" t="s">
        <v>34</v>
      </c>
      <c r="F11" s="4" t="s">
        <v>30</v>
      </c>
      <c r="G11" s="4" t="s">
        <v>23</v>
      </c>
      <c r="H11" s="43">
        <f>H12</f>
        <v>681.5</v>
      </c>
    </row>
    <row r="12" spans="1:8" ht="12.75">
      <c r="A12" s="2"/>
      <c r="B12" s="10" t="s">
        <v>1</v>
      </c>
      <c r="C12" s="4">
        <v>871</v>
      </c>
      <c r="D12" s="4" t="s">
        <v>27</v>
      </c>
      <c r="E12" s="4" t="s">
        <v>34</v>
      </c>
      <c r="F12" s="11" t="s">
        <v>0</v>
      </c>
      <c r="G12" s="4" t="s">
        <v>23</v>
      </c>
      <c r="H12" s="43">
        <f>H13</f>
        <v>681.5</v>
      </c>
    </row>
    <row r="13" spans="1:8" ht="15">
      <c r="A13" s="2"/>
      <c r="B13" s="182" t="s">
        <v>251</v>
      </c>
      <c r="C13" s="4">
        <v>871</v>
      </c>
      <c r="D13" s="4" t="s">
        <v>27</v>
      </c>
      <c r="E13" s="4" t="s">
        <v>34</v>
      </c>
      <c r="F13" s="11" t="s">
        <v>0</v>
      </c>
      <c r="G13" s="91">
        <v>121</v>
      </c>
      <c r="H13" s="43">
        <v>681.5</v>
      </c>
    </row>
    <row r="14" spans="1:8" ht="38.25">
      <c r="A14" s="5"/>
      <c r="B14" s="8" t="s">
        <v>35</v>
      </c>
      <c r="C14" s="4">
        <v>871</v>
      </c>
      <c r="D14" s="3" t="s">
        <v>27</v>
      </c>
      <c r="E14" s="3" t="s">
        <v>36</v>
      </c>
      <c r="F14" s="3" t="s">
        <v>25</v>
      </c>
      <c r="G14" s="90" t="s">
        <v>23</v>
      </c>
      <c r="H14" s="20">
        <f>H15+H23</f>
        <v>3917.1</v>
      </c>
    </row>
    <row r="15" spans="1:8" ht="38.25">
      <c r="A15" s="2"/>
      <c r="B15" s="8" t="s">
        <v>29</v>
      </c>
      <c r="C15" s="4">
        <v>871</v>
      </c>
      <c r="D15" s="3" t="s">
        <v>27</v>
      </c>
      <c r="E15" s="3" t="s">
        <v>36</v>
      </c>
      <c r="F15" s="3" t="s">
        <v>30</v>
      </c>
      <c r="G15" s="90" t="s">
        <v>23</v>
      </c>
      <c r="H15" s="20">
        <f>H16</f>
        <v>3870.6</v>
      </c>
    </row>
    <row r="16" spans="1:8" ht="12.75">
      <c r="A16" s="2"/>
      <c r="B16" s="10" t="s">
        <v>31</v>
      </c>
      <c r="C16" s="4">
        <v>871</v>
      </c>
      <c r="D16" s="4" t="s">
        <v>27</v>
      </c>
      <c r="E16" s="4" t="s">
        <v>36</v>
      </c>
      <c r="F16" s="4" t="s">
        <v>32</v>
      </c>
      <c r="G16" s="91" t="s">
        <v>23</v>
      </c>
      <c r="H16" s="21">
        <f>H17+H19+H20+H21+H22+H18</f>
        <v>3870.6</v>
      </c>
    </row>
    <row r="17" spans="1:8" ht="15">
      <c r="A17" s="2"/>
      <c r="B17" s="182" t="s">
        <v>251</v>
      </c>
      <c r="C17" s="4">
        <v>871</v>
      </c>
      <c r="D17" s="4" t="s">
        <v>27</v>
      </c>
      <c r="E17" s="4" t="s">
        <v>36</v>
      </c>
      <c r="F17" s="4" t="s">
        <v>32</v>
      </c>
      <c r="G17" s="91">
        <v>121</v>
      </c>
      <c r="H17" s="21">
        <v>3385.6</v>
      </c>
    </row>
    <row r="18" spans="1:8" ht="30">
      <c r="A18" s="2"/>
      <c r="B18" s="182" t="s">
        <v>252</v>
      </c>
      <c r="C18" s="4">
        <v>871</v>
      </c>
      <c r="D18" s="4" t="s">
        <v>27</v>
      </c>
      <c r="E18" s="4" t="s">
        <v>36</v>
      </c>
      <c r="F18" s="4" t="s">
        <v>32</v>
      </c>
      <c r="G18" s="91">
        <v>122</v>
      </c>
      <c r="H18" s="21">
        <v>0.9</v>
      </c>
    </row>
    <row r="19" spans="1:8" ht="31.5">
      <c r="A19" s="2"/>
      <c r="B19" s="152" t="s">
        <v>253</v>
      </c>
      <c r="C19" s="4">
        <v>871</v>
      </c>
      <c r="D19" s="4" t="s">
        <v>27</v>
      </c>
      <c r="E19" s="4" t="s">
        <v>36</v>
      </c>
      <c r="F19" s="4" t="s">
        <v>32</v>
      </c>
      <c r="G19" s="91">
        <v>242</v>
      </c>
      <c r="H19" s="21">
        <v>290.7</v>
      </c>
    </row>
    <row r="20" spans="1:8" ht="31.5">
      <c r="A20" s="2"/>
      <c r="B20" s="152" t="s">
        <v>255</v>
      </c>
      <c r="C20" s="4">
        <v>871</v>
      </c>
      <c r="D20" s="4" t="s">
        <v>27</v>
      </c>
      <c r="E20" s="4" t="s">
        <v>36</v>
      </c>
      <c r="F20" s="4" t="s">
        <v>32</v>
      </c>
      <c r="G20" s="91">
        <v>244</v>
      </c>
      <c r="H20" s="21">
        <v>119.9</v>
      </c>
    </row>
    <row r="21" spans="1:8" ht="31.5">
      <c r="A21" s="2"/>
      <c r="B21" s="152" t="s">
        <v>256</v>
      </c>
      <c r="C21" s="4">
        <v>871</v>
      </c>
      <c r="D21" s="4" t="s">
        <v>27</v>
      </c>
      <c r="E21" s="4" t="s">
        <v>36</v>
      </c>
      <c r="F21" s="4" t="s">
        <v>32</v>
      </c>
      <c r="G21" s="91">
        <v>851</v>
      </c>
      <c r="H21" s="21">
        <v>20</v>
      </c>
    </row>
    <row r="22" spans="1:8" ht="15.75">
      <c r="A22" s="2"/>
      <c r="B22" s="152" t="s">
        <v>257</v>
      </c>
      <c r="C22" s="4">
        <v>871</v>
      </c>
      <c r="D22" s="4" t="s">
        <v>27</v>
      </c>
      <c r="E22" s="4" t="s">
        <v>36</v>
      </c>
      <c r="F22" s="4" t="s">
        <v>32</v>
      </c>
      <c r="G22" s="91">
        <v>852</v>
      </c>
      <c r="H22" s="21">
        <v>53.5</v>
      </c>
    </row>
    <row r="23" spans="1:8" ht="12.75">
      <c r="A23" s="2"/>
      <c r="B23" s="183" t="s">
        <v>182</v>
      </c>
      <c r="C23" s="4">
        <v>871</v>
      </c>
      <c r="D23" s="3" t="s">
        <v>27</v>
      </c>
      <c r="E23" s="3" t="s">
        <v>36</v>
      </c>
      <c r="F23" s="3" t="s">
        <v>181</v>
      </c>
      <c r="G23" s="90"/>
      <c r="H23" s="20">
        <f>H24+H27</f>
        <v>46.5</v>
      </c>
    </row>
    <row r="24" spans="1:8" ht="36">
      <c r="A24" s="2"/>
      <c r="B24" s="142" t="s">
        <v>184</v>
      </c>
      <c r="C24" s="4">
        <v>871</v>
      </c>
      <c r="D24" s="4" t="s">
        <v>27</v>
      </c>
      <c r="E24" s="4" t="s">
        <v>36</v>
      </c>
      <c r="F24" s="4" t="s">
        <v>152</v>
      </c>
      <c r="G24" s="91"/>
      <c r="H24" s="21">
        <f>H25</f>
        <v>33.1</v>
      </c>
    </row>
    <row r="25" spans="1:8" ht="36">
      <c r="A25" s="2"/>
      <c r="B25" s="141" t="s">
        <v>260</v>
      </c>
      <c r="C25" s="4">
        <v>871</v>
      </c>
      <c r="D25" s="4" t="s">
        <v>27</v>
      </c>
      <c r="E25" s="4" t="s">
        <v>36</v>
      </c>
      <c r="F25" s="184" t="s">
        <v>152</v>
      </c>
      <c r="G25" s="185" t="s">
        <v>261</v>
      </c>
      <c r="H25" s="21">
        <f>H26</f>
        <v>33.1</v>
      </c>
    </row>
    <row r="26" spans="1:8" ht="24">
      <c r="A26" s="2"/>
      <c r="B26" s="75" t="s">
        <v>151</v>
      </c>
      <c r="C26" s="4">
        <v>871</v>
      </c>
      <c r="D26" s="4" t="s">
        <v>27</v>
      </c>
      <c r="E26" s="4" t="s">
        <v>36</v>
      </c>
      <c r="F26" s="37" t="s">
        <v>153</v>
      </c>
      <c r="G26" s="186" t="s">
        <v>261</v>
      </c>
      <c r="H26" s="21">
        <v>33.1</v>
      </c>
    </row>
    <row r="27" spans="1:8" ht="48">
      <c r="A27" s="2"/>
      <c r="B27" s="141" t="s">
        <v>183</v>
      </c>
      <c r="C27" s="4">
        <v>871</v>
      </c>
      <c r="D27" s="4" t="s">
        <v>27</v>
      </c>
      <c r="E27" s="4" t="s">
        <v>36</v>
      </c>
      <c r="F27" s="4" t="s">
        <v>175</v>
      </c>
      <c r="G27" s="91"/>
      <c r="H27" s="21">
        <f>H28</f>
        <v>13.4</v>
      </c>
    </row>
    <row r="28" spans="1:8" ht="38.25">
      <c r="A28" s="2"/>
      <c r="B28" s="25" t="s">
        <v>291</v>
      </c>
      <c r="C28" s="4">
        <v>871</v>
      </c>
      <c r="D28" s="4" t="s">
        <v>27</v>
      </c>
      <c r="E28" s="11" t="s">
        <v>36</v>
      </c>
      <c r="F28" s="37" t="s">
        <v>297</v>
      </c>
      <c r="G28" s="91">
        <v>540</v>
      </c>
      <c r="H28" s="21">
        <v>13.4</v>
      </c>
    </row>
    <row r="29" spans="1:8" ht="38.25">
      <c r="A29" s="5"/>
      <c r="B29" s="8" t="s">
        <v>176</v>
      </c>
      <c r="C29" s="4">
        <v>871</v>
      </c>
      <c r="D29" s="3" t="s">
        <v>27</v>
      </c>
      <c r="E29" s="16" t="s">
        <v>177</v>
      </c>
      <c r="F29" s="37"/>
      <c r="G29" s="96"/>
      <c r="H29" s="20">
        <f>H30</f>
        <v>42.4</v>
      </c>
    </row>
    <row r="30" spans="1:8" ht="12.75">
      <c r="A30" s="2"/>
      <c r="B30" s="140" t="s">
        <v>182</v>
      </c>
      <c r="C30" s="4">
        <v>871</v>
      </c>
      <c r="D30" s="4" t="s">
        <v>27</v>
      </c>
      <c r="E30" s="11" t="s">
        <v>177</v>
      </c>
      <c r="F30" s="4" t="s">
        <v>181</v>
      </c>
      <c r="G30" s="96"/>
      <c r="H30" s="20">
        <f>H31</f>
        <v>42.4</v>
      </c>
    </row>
    <row r="31" spans="1:8" ht="48">
      <c r="A31" s="2"/>
      <c r="B31" s="141" t="s">
        <v>183</v>
      </c>
      <c r="C31" s="4">
        <v>871</v>
      </c>
      <c r="D31" s="4" t="s">
        <v>27</v>
      </c>
      <c r="E31" s="11" t="s">
        <v>177</v>
      </c>
      <c r="F31" s="4" t="s">
        <v>175</v>
      </c>
      <c r="G31" s="91"/>
      <c r="H31" s="21">
        <f>H32</f>
        <v>42.4</v>
      </c>
    </row>
    <row r="32" spans="1:8" ht="12.75">
      <c r="A32" s="2"/>
      <c r="B32" s="141" t="s">
        <v>258</v>
      </c>
      <c r="C32" s="4">
        <v>871</v>
      </c>
      <c r="D32" s="4" t="s">
        <v>27</v>
      </c>
      <c r="E32" s="11" t="s">
        <v>177</v>
      </c>
      <c r="F32" s="4" t="s">
        <v>175</v>
      </c>
      <c r="G32" s="91">
        <v>540</v>
      </c>
      <c r="H32" s="21">
        <f>H33</f>
        <v>42.4</v>
      </c>
    </row>
    <row r="33" spans="1:8" ht="12.75">
      <c r="A33" s="2"/>
      <c r="B33" s="25" t="s">
        <v>178</v>
      </c>
      <c r="C33" s="4">
        <v>871</v>
      </c>
      <c r="D33" s="4" t="s">
        <v>27</v>
      </c>
      <c r="E33" s="11" t="s">
        <v>177</v>
      </c>
      <c r="F33" s="37" t="s">
        <v>170</v>
      </c>
      <c r="G33" s="91">
        <v>540</v>
      </c>
      <c r="H33" s="21">
        <v>42.4</v>
      </c>
    </row>
    <row r="34" spans="1:8" ht="12.75">
      <c r="A34" s="2"/>
      <c r="B34" s="8" t="s">
        <v>2</v>
      </c>
      <c r="C34" s="4">
        <v>871</v>
      </c>
      <c r="D34" s="3" t="s">
        <v>27</v>
      </c>
      <c r="E34" s="3">
        <v>11</v>
      </c>
      <c r="F34" s="3"/>
      <c r="G34" s="90" t="s">
        <v>23</v>
      </c>
      <c r="H34" s="18">
        <f>H35</f>
        <v>15</v>
      </c>
    </row>
    <row r="35" spans="1:8" ht="12.75">
      <c r="A35" s="5"/>
      <c r="B35" s="8" t="s">
        <v>2</v>
      </c>
      <c r="C35" s="4">
        <v>871</v>
      </c>
      <c r="D35" s="3" t="s">
        <v>27</v>
      </c>
      <c r="E35" s="3">
        <v>11</v>
      </c>
      <c r="F35" s="3" t="s">
        <v>4</v>
      </c>
      <c r="G35" s="90"/>
      <c r="H35" s="18">
        <f>H36</f>
        <v>15</v>
      </c>
    </row>
    <row r="36" spans="1:8" ht="12.75">
      <c r="A36" s="2"/>
      <c r="B36" s="9" t="s">
        <v>5</v>
      </c>
      <c r="C36" s="4">
        <v>871</v>
      </c>
      <c r="D36" s="4" t="s">
        <v>27</v>
      </c>
      <c r="E36" s="4">
        <v>11</v>
      </c>
      <c r="F36" s="4" t="s">
        <v>6</v>
      </c>
      <c r="G36" s="91" t="s">
        <v>23</v>
      </c>
      <c r="H36" s="19">
        <f>H37</f>
        <v>15</v>
      </c>
    </row>
    <row r="37" spans="1:8" ht="12.75">
      <c r="A37" s="2"/>
      <c r="B37" s="9" t="s">
        <v>262</v>
      </c>
      <c r="C37" s="4">
        <v>871</v>
      </c>
      <c r="D37" s="4" t="s">
        <v>27</v>
      </c>
      <c r="E37" s="4">
        <v>11</v>
      </c>
      <c r="F37" s="4" t="s">
        <v>6</v>
      </c>
      <c r="G37" s="92" t="s">
        <v>263</v>
      </c>
      <c r="H37" s="19">
        <v>15</v>
      </c>
    </row>
    <row r="38" spans="1:8" ht="12.75">
      <c r="A38" s="2"/>
      <c r="B38" s="8" t="s">
        <v>45</v>
      </c>
      <c r="C38" s="4">
        <v>871</v>
      </c>
      <c r="D38" s="3" t="s">
        <v>27</v>
      </c>
      <c r="E38" s="3">
        <v>13</v>
      </c>
      <c r="F38" s="3"/>
      <c r="G38" s="90"/>
      <c r="H38" s="18">
        <f>H39+H42</f>
        <v>433</v>
      </c>
    </row>
    <row r="39" spans="1:8" ht="38.25">
      <c r="A39" s="2"/>
      <c r="B39" s="126" t="s">
        <v>155</v>
      </c>
      <c r="C39" s="4">
        <v>871</v>
      </c>
      <c r="D39" s="3" t="s">
        <v>27</v>
      </c>
      <c r="E39" s="3">
        <v>13</v>
      </c>
      <c r="F39" s="3" t="s">
        <v>46</v>
      </c>
      <c r="G39" s="187"/>
      <c r="H39" s="18">
        <f>H40</f>
        <v>150</v>
      </c>
    </row>
    <row r="40" spans="1:8" ht="24">
      <c r="A40" s="2"/>
      <c r="B40" s="188" t="s">
        <v>154</v>
      </c>
      <c r="C40" s="4">
        <v>871</v>
      </c>
      <c r="D40" s="4" t="s">
        <v>27</v>
      </c>
      <c r="E40" s="4">
        <v>13</v>
      </c>
      <c r="F40" s="4" t="s">
        <v>47</v>
      </c>
      <c r="G40" s="92"/>
      <c r="H40" s="19">
        <f>H41</f>
        <v>150</v>
      </c>
    </row>
    <row r="41" spans="1:8" ht="31.5">
      <c r="A41" s="2"/>
      <c r="B41" s="152" t="s">
        <v>255</v>
      </c>
      <c r="C41" s="4">
        <v>871</v>
      </c>
      <c r="D41" s="4" t="s">
        <v>27</v>
      </c>
      <c r="E41" s="4">
        <v>13</v>
      </c>
      <c r="F41" s="4" t="s">
        <v>47</v>
      </c>
      <c r="G41" s="92" t="s">
        <v>264</v>
      </c>
      <c r="H41" s="19">
        <v>150</v>
      </c>
    </row>
    <row r="42" spans="1:8" ht="25.5">
      <c r="A42" s="2"/>
      <c r="B42" s="126" t="s">
        <v>265</v>
      </c>
      <c r="C42" s="4">
        <v>871</v>
      </c>
      <c r="D42" s="3" t="s">
        <v>27</v>
      </c>
      <c r="E42" s="3">
        <v>13</v>
      </c>
      <c r="F42" s="3" t="s">
        <v>266</v>
      </c>
      <c r="G42" s="187"/>
      <c r="H42" s="18">
        <f>H43</f>
        <v>283</v>
      </c>
    </row>
    <row r="43" spans="1:8" ht="12.75">
      <c r="A43" s="2"/>
      <c r="B43" s="9" t="s">
        <v>116</v>
      </c>
      <c r="C43" s="4">
        <v>871</v>
      </c>
      <c r="D43" s="4" t="s">
        <v>27</v>
      </c>
      <c r="E43" s="4">
        <v>13</v>
      </c>
      <c r="F43" s="4" t="s">
        <v>115</v>
      </c>
      <c r="G43" s="92"/>
      <c r="H43" s="19">
        <f>H44</f>
        <v>283</v>
      </c>
    </row>
    <row r="44" spans="1:8" ht="31.5">
      <c r="A44" s="2"/>
      <c r="B44" s="152" t="s">
        <v>255</v>
      </c>
      <c r="C44" s="4">
        <v>871</v>
      </c>
      <c r="D44" s="4" t="s">
        <v>27</v>
      </c>
      <c r="E44" s="4">
        <v>13</v>
      </c>
      <c r="F44" s="4" t="s">
        <v>115</v>
      </c>
      <c r="G44" s="92" t="s">
        <v>264</v>
      </c>
      <c r="H44" s="19">
        <v>283</v>
      </c>
    </row>
    <row r="45" spans="1:8" ht="14.25">
      <c r="A45" s="2"/>
      <c r="B45" s="6" t="s">
        <v>38</v>
      </c>
      <c r="C45" s="4">
        <v>871</v>
      </c>
      <c r="D45" s="3" t="s">
        <v>34</v>
      </c>
      <c r="E45" s="3" t="s">
        <v>24</v>
      </c>
      <c r="F45" s="3" t="s">
        <v>25</v>
      </c>
      <c r="G45" s="90" t="s">
        <v>23</v>
      </c>
      <c r="H45" s="18">
        <f>H46</f>
        <v>150.9</v>
      </c>
    </row>
    <row r="46" spans="1:8" ht="12.75">
      <c r="A46" s="2"/>
      <c r="B46" s="17" t="s">
        <v>7</v>
      </c>
      <c r="C46" s="4">
        <v>871</v>
      </c>
      <c r="D46" s="4" t="s">
        <v>34</v>
      </c>
      <c r="E46" s="11" t="s">
        <v>28</v>
      </c>
      <c r="F46" s="4" t="s">
        <v>25</v>
      </c>
      <c r="G46" s="91" t="s">
        <v>23</v>
      </c>
      <c r="H46" s="19">
        <f>H47</f>
        <v>150.9</v>
      </c>
    </row>
    <row r="47" spans="1:8" ht="12.75">
      <c r="A47" s="2"/>
      <c r="B47" s="17" t="s">
        <v>9</v>
      </c>
      <c r="C47" s="4">
        <v>871</v>
      </c>
      <c r="D47" s="4" t="s">
        <v>34</v>
      </c>
      <c r="E47" s="11" t="s">
        <v>28</v>
      </c>
      <c r="F47" s="4" t="s">
        <v>10</v>
      </c>
      <c r="G47" s="91"/>
      <c r="H47" s="19">
        <f>H48</f>
        <v>150.9</v>
      </c>
    </row>
    <row r="48" spans="1:8" ht="25.5">
      <c r="A48" s="2"/>
      <c r="B48" s="9" t="s">
        <v>3</v>
      </c>
      <c r="C48" s="4">
        <v>871</v>
      </c>
      <c r="D48" s="4" t="s">
        <v>34</v>
      </c>
      <c r="E48" s="11" t="s">
        <v>28</v>
      </c>
      <c r="F48" s="4" t="s">
        <v>8</v>
      </c>
      <c r="G48" s="91" t="s">
        <v>23</v>
      </c>
      <c r="H48" s="19">
        <f>SUM(H49:H49)</f>
        <v>150.9</v>
      </c>
    </row>
    <row r="49" spans="1:8" ht="15">
      <c r="A49" s="2"/>
      <c r="B49" s="182" t="s">
        <v>251</v>
      </c>
      <c r="C49" s="4">
        <v>871</v>
      </c>
      <c r="D49" s="4" t="s">
        <v>34</v>
      </c>
      <c r="E49" s="11" t="s">
        <v>28</v>
      </c>
      <c r="F49" s="4" t="s">
        <v>8</v>
      </c>
      <c r="G49" s="91">
        <v>121</v>
      </c>
      <c r="H49" s="21">
        <v>150.9</v>
      </c>
    </row>
    <row r="50" spans="1:8" ht="14.25">
      <c r="A50" s="2"/>
      <c r="B50" s="6" t="s">
        <v>167</v>
      </c>
      <c r="C50" s="4">
        <v>871</v>
      </c>
      <c r="D50" s="16" t="s">
        <v>28</v>
      </c>
      <c r="E50" s="3" t="s">
        <v>24</v>
      </c>
      <c r="F50" s="3" t="s">
        <v>25</v>
      </c>
      <c r="G50" s="43"/>
      <c r="H50" s="146">
        <f>H51+H55</f>
        <v>178</v>
      </c>
    </row>
    <row r="51" spans="1:8" ht="25.5">
      <c r="A51" s="2"/>
      <c r="B51" s="126" t="s">
        <v>169</v>
      </c>
      <c r="C51" s="4">
        <v>871</v>
      </c>
      <c r="D51" s="127" t="s">
        <v>28</v>
      </c>
      <c r="E51" s="127" t="s">
        <v>124</v>
      </c>
      <c r="F51" s="3"/>
      <c r="G51" s="3"/>
      <c r="H51" s="146">
        <f>H52</f>
        <v>38</v>
      </c>
    </row>
    <row r="52" spans="1:8" ht="12.75">
      <c r="A52" s="2"/>
      <c r="B52" s="140" t="s">
        <v>182</v>
      </c>
      <c r="C52" s="4">
        <v>871</v>
      </c>
      <c r="D52" s="128" t="s">
        <v>28</v>
      </c>
      <c r="E52" s="128" t="s">
        <v>124</v>
      </c>
      <c r="F52" s="4" t="s">
        <v>181</v>
      </c>
      <c r="G52" s="4"/>
      <c r="H52" s="145">
        <f>H53</f>
        <v>38</v>
      </c>
    </row>
    <row r="53" spans="1:8" ht="48">
      <c r="A53" s="2"/>
      <c r="B53" s="141" t="s">
        <v>183</v>
      </c>
      <c r="C53" s="4">
        <v>871</v>
      </c>
      <c r="D53" s="128" t="s">
        <v>28</v>
      </c>
      <c r="E53" s="128" t="s">
        <v>124</v>
      </c>
      <c r="F53" s="4" t="s">
        <v>175</v>
      </c>
      <c r="G53" s="4"/>
      <c r="H53" s="145">
        <f>H54</f>
        <v>38</v>
      </c>
    </row>
    <row r="54" spans="1:8" ht="24">
      <c r="A54" s="2"/>
      <c r="B54" s="75" t="s">
        <v>101</v>
      </c>
      <c r="C54" s="4">
        <v>871</v>
      </c>
      <c r="D54" s="128" t="s">
        <v>28</v>
      </c>
      <c r="E54" s="128" t="s">
        <v>124</v>
      </c>
      <c r="F54" s="37" t="s">
        <v>102</v>
      </c>
      <c r="G54" s="96" t="s">
        <v>259</v>
      </c>
      <c r="H54" s="145">
        <v>38</v>
      </c>
    </row>
    <row r="55" spans="1:8" ht="12.75">
      <c r="A55" s="2"/>
      <c r="B55" s="126" t="s">
        <v>135</v>
      </c>
      <c r="C55" s="4">
        <v>871</v>
      </c>
      <c r="D55" s="127" t="s">
        <v>28</v>
      </c>
      <c r="E55" s="127" t="s">
        <v>122</v>
      </c>
      <c r="F55" s="3"/>
      <c r="G55" s="3"/>
      <c r="H55" s="146">
        <f>H56</f>
        <v>140</v>
      </c>
    </row>
    <row r="56" spans="1:8" ht="12.75">
      <c r="A56" s="2"/>
      <c r="B56" s="17" t="s">
        <v>168</v>
      </c>
      <c r="C56" s="4">
        <v>871</v>
      </c>
      <c r="D56" s="11" t="s">
        <v>28</v>
      </c>
      <c r="E56" s="11" t="s">
        <v>122</v>
      </c>
      <c r="F56" s="4" t="s">
        <v>137</v>
      </c>
      <c r="G56" s="43"/>
      <c r="H56" s="145">
        <f>H57</f>
        <v>140</v>
      </c>
    </row>
    <row r="57" spans="1:8" ht="63">
      <c r="A57" s="2"/>
      <c r="B57" s="149" t="s">
        <v>298</v>
      </c>
      <c r="C57" s="4">
        <v>871</v>
      </c>
      <c r="D57" s="11" t="s">
        <v>28</v>
      </c>
      <c r="E57" s="11" t="s">
        <v>122</v>
      </c>
      <c r="F57" s="4" t="s">
        <v>201</v>
      </c>
      <c r="G57" s="189"/>
      <c r="H57" s="145">
        <f>H58</f>
        <v>140</v>
      </c>
    </row>
    <row r="58" spans="1:8" ht="30">
      <c r="A58" s="2"/>
      <c r="B58" s="182" t="s">
        <v>255</v>
      </c>
      <c r="C58" s="4">
        <v>871</v>
      </c>
      <c r="D58" s="11" t="s">
        <v>28</v>
      </c>
      <c r="E58" s="11" t="s">
        <v>122</v>
      </c>
      <c r="F58" s="4" t="s">
        <v>201</v>
      </c>
      <c r="G58" s="190">
        <v>244</v>
      </c>
      <c r="H58" s="145">
        <v>140</v>
      </c>
    </row>
    <row r="59" spans="1:8" ht="12.75">
      <c r="A59" s="23"/>
      <c r="B59" s="15" t="s">
        <v>179</v>
      </c>
      <c r="C59" s="4">
        <v>871</v>
      </c>
      <c r="D59" s="16" t="s">
        <v>36</v>
      </c>
      <c r="E59" s="16"/>
      <c r="F59" s="3"/>
      <c r="G59" s="139"/>
      <c r="H59" s="146">
        <f>H60+H68</f>
        <v>6418.9</v>
      </c>
    </row>
    <row r="60" spans="1:8" ht="12.75">
      <c r="A60" s="23"/>
      <c r="B60" s="8" t="s">
        <v>180</v>
      </c>
      <c r="C60" s="4">
        <v>871</v>
      </c>
      <c r="D60" s="16" t="s">
        <v>36</v>
      </c>
      <c r="E60" s="16" t="s">
        <v>124</v>
      </c>
      <c r="F60" s="3"/>
      <c r="G60" s="139"/>
      <c r="H60" s="146">
        <f>+H61</f>
        <v>6399.5</v>
      </c>
    </row>
    <row r="61" spans="1:8" ht="12.75">
      <c r="A61" s="24"/>
      <c r="B61" s="17" t="s">
        <v>168</v>
      </c>
      <c r="C61" s="4">
        <v>871</v>
      </c>
      <c r="D61" s="11" t="s">
        <v>36</v>
      </c>
      <c r="E61" s="11" t="s">
        <v>124</v>
      </c>
      <c r="F61" s="4" t="s">
        <v>137</v>
      </c>
      <c r="G61" s="91"/>
      <c r="H61" s="145">
        <f>H62+H64+H66</f>
        <v>6399.5</v>
      </c>
    </row>
    <row r="62" spans="1:8" ht="38.25">
      <c r="A62" s="24"/>
      <c r="B62" s="9" t="s">
        <v>299</v>
      </c>
      <c r="C62" s="4">
        <v>871</v>
      </c>
      <c r="D62" s="11" t="s">
        <v>36</v>
      </c>
      <c r="E62" s="11" t="s">
        <v>124</v>
      </c>
      <c r="F62" s="4" t="s">
        <v>300</v>
      </c>
      <c r="G62" s="91"/>
      <c r="H62" s="145">
        <f>H63</f>
        <v>300</v>
      </c>
    </row>
    <row r="63" spans="1:8" ht="30">
      <c r="A63" s="24"/>
      <c r="B63" s="182" t="s">
        <v>255</v>
      </c>
      <c r="C63" s="4">
        <v>871</v>
      </c>
      <c r="D63" s="11" t="s">
        <v>36</v>
      </c>
      <c r="E63" s="11" t="s">
        <v>124</v>
      </c>
      <c r="F63" s="4" t="s">
        <v>300</v>
      </c>
      <c r="G63" s="91">
        <v>244</v>
      </c>
      <c r="H63" s="145">
        <v>300</v>
      </c>
    </row>
    <row r="64" spans="1:8" ht="38.25">
      <c r="A64" s="23"/>
      <c r="B64" s="9" t="s">
        <v>301</v>
      </c>
      <c r="C64" s="4">
        <v>871</v>
      </c>
      <c r="D64" s="11" t="s">
        <v>36</v>
      </c>
      <c r="E64" s="11" t="s">
        <v>124</v>
      </c>
      <c r="F64" s="4" t="s">
        <v>302</v>
      </c>
      <c r="G64" s="91"/>
      <c r="H64" s="145">
        <f>H65</f>
        <v>5399.5</v>
      </c>
    </row>
    <row r="65" spans="1:8" ht="30">
      <c r="A65" s="24"/>
      <c r="B65" s="182" t="s">
        <v>255</v>
      </c>
      <c r="C65" s="4">
        <v>871</v>
      </c>
      <c r="D65" s="11" t="s">
        <v>36</v>
      </c>
      <c r="E65" s="11" t="s">
        <v>124</v>
      </c>
      <c r="F65" s="4" t="s">
        <v>302</v>
      </c>
      <c r="G65" s="91">
        <v>244</v>
      </c>
      <c r="H65" s="145">
        <v>5399.5</v>
      </c>
    </row>
    <row r="66" spans="1:8" ht="38.25">
      <c r="A66" s="24"/>
      <c r="B66" s="9" t="s">
        <v>303</v>
      </c>
      <c r="C66" s="4">
        <v>871</v>
      </c>
      <c r="D66" s="11" t="s">
        <v>36</v>
      </c>
      <c r="E66" s="11" t="s">
        <v>124</v>
      </c>
      <c r="F66" s="11" t="s">
        <v>304</v>
      </c>
      <c r="G66" s="91"/>
      <c r="H66" s="145">
        <f>H67</f>
        <v>700</v>
      </c>
    </row>
    <row r="67" spans="1:8" ht="30">
      <c r="A67" s="24"/>
      <c r="B67" s="182" t="s">
        <v>255</v>
      </c>
      <c r="C67" s="4">
        <v>871</v>
      </c>
      <c r="D67" s="11" t="s">
        <v>36</v>
      </c>
      <c r="E67" s="11" t="s">
        <v>124</v>
      </c>
      <c r="F67" s="11" t="s">
        <v>304</v>
      </c>
      <c r="G67" s="91">
        <v>244</v>
      </c>
      <c r="H67" s="145">
        <v>700</v>
      </c>
    </row>
    <row r="68" spans="1:8" ht="12.75">
      <c r="A68" s="24"/>
      <c r="B68" s="215" t="s">
        <v>279</v>
      </c>
      <c r="C68" s="4">
        <v>871</v>
      </c>
      <c r="D68" s="216" t="s">
        <v>36</v>
      </c>
      <c r="E68" s="216" t="s">
        <v>280</v>
      </c>
      <c r="F68" s="150"/>
      <c r="G68" s="91"/>
      <c r="H68" s="145">
        <f>H69</f>
        <v>19.4</v>
      </c>
    </row>
    <row r="69" spans="1:8" s="101" customFormat="1" ht="48">
      <c r="A69" s="23"/>
      <c r="B69" s="141" t="s">
        <v>183</v>
      </c>
      <c r="C69" s="4">
        <v>871</v>
      </c>
      <c r="D69" s="11" t="s">
        <v>36</v>
      </c>
      <c r="E69" s="11" t="s">
        <v>280</v>
      </c>
      <c r="F69" s="150" t="s">
        <v>175</v>
      </c>
      <c r="G69" s="91"/>
      <c r="H69" s="145">
        <f>H70</f>
        <v>19.4</v>
      </c>
    </row>
    <row r="70" spans="1:8" s="101" customFormat="1" ht="12.75">
      <c r="A70" s="23"/>
      <c r="B70" s="219" t="s">
        <v>131</v>
      </c>
      <c r="C70" s="4">
        <v>871</v>
      </c>
      <c r="D70" s="11" t="s">
        <v>36</v>
      </c>
      <c r="E70" s="11" t="s">
        <v>280</v>
      </c>
      <c r="F70" s="150" t="s">
        <v>305</v>
      </c>
      <c r="G70" s="91">
        <v>540</v>
      </c>
      <c r="H70" s="145">
        <v>19.4</v>
      </c>
    </row>
    <row r="71" spans="1:8" s="101" customFormat="1" ht="14.25">
      <c r="A71" s="23"/>
      <c r="B71" s="6" t="s">
        <v>39</v>
      </c>
      <c r="C71" s="4">
        <v>871</v>
      </c>
      <c r="D71" s="3" t="s">
        <v>37</v>
      </c>
      <c r="E71" s="3" t="s">
        <v>24</v>
      </c>
      <c r="F71" s="3" t="s">
        <v>25</v>
      </c>
      <c r="G71" s="90" t="s">
        <v>23</v>
      </c>
      <c r="H71" s="191">
        <f>H72+H76+H92</f>
        <v>17317.8</v>
      </c>
    </row>
    <row r="72" spans="1:8" ht="12.75">
      <c r="A72" s="24"/>
      <c r="B72" s="15" t="s">
        <v>40</v>
      </c>
      <c r="C72" s="4">
        <v>871</v>
      </c>
      <c r="D72" s="3" t="s">
        <v>37</v>
      </c>
      <c r="E72" s="3" t="s">
        <v>27</v>
      </c>
      <c r="F72" s="3" t="s">
        <v>25</v>
      </c>
      <c r="G72" s="90" t="s">
        <v>23</v>
      </c>
      <c r="H72" s="18">
        <f>H73</f>
        <v>200</v>
      </c>
    </row>
    <row r="73" spans="1:8" ht="12.75">
      <c r="A73" s="24"/>
      <c r="B73" s="9" t="s">
        <v>118</v>
      </c>
      <c r="C73" s="4">
        <v>871</v>
      </c>
      <c r="D73" s="4" t="s">
        <v>37</v>
      </c>
      <c r="E73" s="4" t="s">
        <v>27</v>
      </c>
      <c r="F73" s="11" t="s">
        <v>117</v>
      </c>
      <c r="G73" s="91" t="s">
        <v>23</v>
      </c>
      <c r="H73" s="145">
        <f>H74</f>
        <v>200</v>
      </c>
    </row>
    <row r="74" spans="1:8" ht="25.5">
      <c r="A74" s="24"/>
      <c r="B74" s="9" t="s">
        <v>120</v>
      </c>
      <c r="C74" s="4">
        <v>871</v>
      </c>
      <c r="D74" s="4" t="s">
        <v>37</v>
      </c>
      <c r="E74" s="4" t="s">
        <v>27</v>
      </c>
      <c r="F74" s="4" t="s">
        <v>119</v>
      </c>
      <c r="G74" s="91"/>
      <c r="H74" s="145">
        <f>H75</f>
        <v>200</v>
      </c>
    </row>
    <row r="75" spans="1:8" ht="25.5">
      <c r="A75" s="24"/>
      <c r="B75" s="220" t="s">
        <v>254</v>
      </c>
      <c r="C75" s="4">
        <v>871</v>
      </c>
      <c r="D75" s="4" t="s">
        <v>37</v>
      </c>
      <c r="E75" s="4" t="s">
        <v>27</v>
      </c>
      <c r="F75" s="4" t="s">
        <v>119</v>
      </c>
      <c r="G75" s="91">
        <v>243</v>
      </c>
      <c r="H75" s="145">
        <v>200</v>
      </c>
    </row>
    <row r="76" spans="1:8" ht="12.75">
      <c r="A76" s="24"/>
      <c r="B76" s="15" t="s">
        <v>15</v>
      </c>
      <c r="C76" s="4">
        <v>871</v>
      </c>
      <c r="D76" s="3" t="s">
        <v>37</v>
      </c>
      <c r="E76" s="16" t="s">
        <v>34</v>
      </c>
      <c r="F76" s="3"/>
      <c r="G76" s="90"/>
      <c r="H76" s="18">
        <f>H80+H77+H89</f>
        <v>13591.5</v>
      </c>
    </row>
    <row r="77" spans="1:8" ht="12.75">
      <c r="A77" s="24"/>
      <c r="B77" s="9" t="s">
        <v>310</v>
      </c>
      <c r="C77" s="4">
        <v>871</v>
      </c>
      <c r="D77" s="4" t="s">
        <v>37</v>
      </c>
      <c r="E77" s="11" t="s">
        <v>34</v>
      </c>
      <c r="F77" s="4" t="s">
        <v>311</v>
      </c>
      <c r="G77" s="4"/>
      <c r="H77" s="19">
        <f>H78</f>
        <v>191.5</v>
      </c>
    </row>
    <row r="78" spans="1:8" ht="12.75">
      <c r="A78" s="24"/>
      <c r="B78" s="9" t="s">
        <v>312</v>
      </c>
      <c r="C78" s="4">
        <v>871</v>
      </c>
      <c r="D78" s="4" t="s">
        <v>37</v>
      </c>
      <c r="E78" s="11" t="s">
        <v>34</v>
      </c>
      <c r="F78" s="4" t="s">
        <v>313</v>
      </c>
      <c r="G78" s="91"/>
      <c r="H78" s="19">
        <f>H79</f>
        <v>191.5</v>
      </c>
    </row>
    <row r="79" spans="1:8" ht="25.5">
      <c r="A79" s="24"/>
      <c r="B79" s="17" t="s">
        <v>255</v>
      </c>
      <c r="C79" s="4">
        <v>871</v>
      </c>
      <c r="D79" s="4" t="s">
        <v>37</v>
      </c>
      <c r="E79" s="11" t="s">
        <v>34</v>
      </c>
      <c r="F79" s="4" t="s">
        <v>313</v>
      </c>
      <c r="G79" s="91">
        <v>244</v>
      </c>
      <c r="H79" s="19">
        <v>191.5</v>
      </c>
    </row>
    <row r="80" spans="1:8" ht="12.75">
      <c r="A80" s="24"/>
      <c r="B80" s="9" t="s">
        <v>136</v>
      </c>
      <c r="C80" s="4">
        <v>871</v>
      </c>
      <c r="D80" s="4" t="s">
        <v>37</v>
      </c>
      <c r="E80" s="11" t="s">
        <v>34</v>
      </c>
      <c r="F80" s="4" t="s">
        <v>137</v>
      </c>
      <c r="G80" s="4"/>
      <c r="H80" s="22">
        <f>H81+H83+H85+H87</f>
        <v>11400</v>
      </c>
    </row>
    <row r="81" spans="1:8" ht="38.25">
      <c r="A81" s="24"/>
      <c r="B81" s="9" t="s">
        <v>306</v>
      </c>
      <c r="C81" s="4">
        <v>871</v>
      </c>
      <c r="D81" s="4" t="s">
        <v>37</v>
      </c>
      <c r="E81" s="11" t="s">
        <v>34</v>
      </c>
      <c r="F81" s="4" t="s">
        <v>307</v>
      </c>
      <c r="G81" s="4"/>
      <c r="H81" s="22">
        <f>H82</f>
        <v>100</v>
      </c>
    </row>
    <row r="82" spans="1:8" ht="30">
      <c r="A82" s="24"/>
      <c r="B82" s="182" t="s">
        <v>255</v>
      </c>
      <c r="C82" s="4">
        <v>871</v>
      </c>
      <c r="D82" s="4" t="s">
        <v>37</v>
      </c>
      <c r="E82" s="11" t="s">
        <v>34</v>
      </c>
      <c r="F82" s="4" t="s">
        <v>307</v>
      </c>
      <c r="G82" s="4">
        <v>244</v>
      </c>
      <c r="H82" s="22">
        <v>100</v>
      </c>
    </row>
    <row r="83" spans="1:8" ht="25.5">
      <c r="A83" s="24"/>
      <c r="B83" s="9" t="s">
        <v>308</v>
      </c>
      <c r="C83" s="4">
        <v>871</v>
      </c>
      <c r="D83" s="4" t="s">
        <v>37</v>
      </c>
      <c r="E83" s="11" t="s">
        <v>34</v>
      </c>
      <c r="F83" s="4" t="s">
        <v>309</v>
      </c>
      <c r="G83" s="4"/>
      <c r="H83" s="22">
        <f>H84</f>
        <v>10300</v>
      </c>
    </row>
    <row r="84" spans="1:8" ht="30">
      <c r="A84" s="24"/>
      <c r="B84" s="182" t="s">
        <v>255</v>
      </c>
      <c r="C84" s="4">
        <v>871</v>
      </c>
      <c r="D84" s="4" t="s">
        <v>37</v>
      </c>
      <c r="E84" s="11" t="s">
        <v>34</v>
      </c>
      <c r="F84" s="4" t="s">
        <v>309</v>
      </c>
      <c r="G84" s="4">
        <v>244</v>
      </c>
      <c r="H84" s="22">
        <v>10300</v>
      </c>
    </row>
    <row r="85" spans="1:8" ht="78.75">
      <c r="A85" s="26"/>
      <c r="B85" s="152" t="s">
        <v>203</v>
      </c>
      <c r="C85" s="4">
        <v>871</v>
      </c>
      <c r="D85" s="4" t="s">
        <v>37</v>
      </c>
      <c r="E85" s="11" t="s">
        <v>34</v>
      </c>
      <c r="F85" s="4" t="s">
        <v>202</v>
      </c>
      <c r="G85" s="11"/>
      <c r="H85" s="22">
        <f>H86</f>
        <v>300</v>
      </c>
    </row>
    <row r="86" spans="1:8" ht="30">
      <c r="A86" s="26"/>
      <c r="B86" s="182" t="s">
        <v>255</v>
      </c>
      <c r="C86" s="4">
        <v>871</v>
      </c>
      <c r="D86" s="4" t="s">
        <v>37</v>
      </c>
      <c r="E86" s="11" t="s">
        <v>34</v>
      </c>
      <c r="F86" s="4" t="s">
        <v>202</v>
      </c>
      <c r="G86" s="190">
        <v>244</v>
      </c>
      <c r="H86" s="22">
        <v>300</v>
      </c>
    </row>
    <row r="87" spans="1:8" ht="78.75">
      <c r="A87" s="27"/>
      <c r="B87" s="152" t="s">
        <v>205</v>
      </c>
      <c r="C87" s="4">
        <v>871</v>
      </c>
      <c r="D87" s="4" t="s">
        <v>37</v>
      </c>
      <c r="E87" s="11" t="s">
        <v>34</v>
      </c>
      <c r="F87" s="4" t="s">
        <v>204</v>
      </c>
      <c r="G87" s="190"/>
      <c r="H87" s="22">
        <f>H88</f>
        <v>700</v>
      </c>
    </row>
    <row r="88" spans="1:8" ht="31.5">
      <c r="A88" s="27"/>
      <c r="B88" s="152" t="s">
        <v>255</v>
      </c>
      <c r="C88" s="4">
        <v>871</v>
      </c>
      <c r="D88" s="4" t="s">
        <v>37</v>
      </c>
      <c r="E88" s="11" t="s">
        <v>34</v>
      </c>
      <c r="F88" s="4" t="s">
        <v>204</v>
      </c>
      <c r="G88" s="190">
        <v>244</v>
      </c>
      <c r="H88" s="22">
        <v>700</v>
      </c>
    </row>
    <row r="89" spans="1:8" ht="24">
      <c r="A89" s="27"/>
      <c r="B89" s="222" t="s">
        <v>316</v>
      </c>
      <c r="C89" s="4">
        <v>871</v>
      </c>
      <c r="D89" s="223" t="s">
        <v>37</v>
      </c>
      <c r="E89" s="223" t="s">
        <v>34</v>
      </c>
      <c r="F89" s="224" t="s">
        <v>317</v>
      </c>
      <c r="G89" s="225"/>
      <c r="H89" s="22">
        <f>H90</f>
        <v>2000</v>
      </c>
    </row>
    <row r="90" spans="1:8" ht="12.75">
      <c r="A90" s="27"/>
      <c r="B90" s="226" t="s">
        <v>318</v>
      </c>
      <c r="C90" s="4">
        <v>871</v>
      </c>
      <c r="D90" s="223" t="s">
        <v>37</v>
      </c>
      <c r="E90" s="223" t="s">
        <v>34</v>
      </c>
      <c r="F90" s="224" t="s">
        <v>319</v>
      </c>
      <c r="G90" s="225"/>
      <c r="H90" s="22">
        <f>H91</f>
        <v>2000</v>
      </c>
    </row>
    <row r="91" spans="1:8" ht="24">
      <c r="A91" s="27"/>
      <c r="B91" s="210" t="s">
        <v>255</v>
      </c>
      <c r="C91" s="4">
        <v>871</v>
      </c>
      <c r="D91" s="223" t="s">
        <v>37</v>
      </c>
      <c r="E91" s="223" t="s">
        <v>34</v>
      </c>
      <c r="F91" s="224" t="s">
        <v>319</v>
      </c>
      <c r="G91" s="225" t="s">
        <v>264</v>
      </c>
      <c r="H91" s="22">
        <v>2000</v>
      </c>
    </row>
    <row r="92" spans="1:8" ht="12.75">
      <c r="A92" s="143"/>
      <c r="B92" s="15" t="s">
        <v>16</v>
      </c>
      <c r="C92" s="4">
        <v>871</v>
      </c>
      <c r="D92" s="3" t="s">
        <v>37</v>
      </c>
      <c r="E92" s="3" t="s">
        <v>28</v>
      </c>
      <c r="F92" s="3" t="s">
        <v>25</v>
      </c>
      <c r="G92" s="90" t="s">
        <v>23</v>
      </c>
      <c r="H92" s="18">
        <f>H93+H96</f>
        <v>3526.3</v>
      </c>
    </row>
    <row r="93" spans="1:8" ht="24">
      <c r="A93" s="5"/>
      <c r="B93" s="222" t="s">
        <v>316</v>
      </c>
      <c r="C93" s="4">
        <v>871</v>
      </c>
      <c r="D93" s="4" t="s">
        <v>37</v>
      </c>
      <c r="E93" s="4" t="s">
        <v>28</v>
      </c>
      <c r="F93" s="224" t="s">
        <v>317</v>
      </c>
      <c r="G93" s="225"/>
      <c r="H93" s="19">
        <f>H94</f>
        <v>1458.3</v>
      </c>
    </row>
    <row r="94" spans="1:8" ht="12.75">
      <c r="A94" s="5"/>
      <c r="B94" s="226" t="s">
        <v>318</v>
      </c>
      <c r="C94" s="4">
        <v>871</v>
      </c>
      <c r="D94" s="4" t="s">
        <v>37</v>
      </c>
      <c r="E94" s="4" t="s">
        <v>28</v>
      </c>
      <c r="F94" s="224" t="s">
        <v>319</v>
      </c>
      <c r="G94" s="225"/>
      <c r="H94" s="19">
        <f>H95</f>
        <v>1458.3</v>
      </c>
    </row>
    <row r="95" spans="1:8" ht="24">
      <c r="A95" s="2"/>
      <c r="B95" s="210" t="s">
        <v>255</v>
      </c>
      <c r="C95" s="4">
        <v>871</v>
      </c>
      <c r="D95" s="4" t="s">
        <v>37</v>
      </c>
      <c r="E95" s="4" t="s">
        <v>28</v>
      </c>
      <c r="F95" s="224" t="s">
        <v>319</v>
      </c>
      <c r="G95" s="225" t="s">
        <v>264</v>
      </c>
      <c r="H95" s="19">
        <v>1458.3</v>
      </c>
    </row>
    <row r="96" spans="1:8" ht="15">
      <c r="A96" s="2"/>
      <c r="B96" s="228" t="s">
        <v>168</v>
      </c>
      <c r="C96" s="4">
        <v>871</v>
      </c>
      <c r="D96" s="229" t="s">
        <v>37</v>
      </c>
      <c r="E96" s="229" t="s">
        <v>28</v>
      </c>
      <c r="F96" s="229" t="s">
        <v>137</v>
      </c>
      <c r="G96" s="230"/>
      <c r="H96" s="231">
        <f>H97+H99+H101+H103</f>
        <v>2068</v>
      </c>
    </row>
    <row r="97" spans="1:8" s="35" customFormat="1" ht="25.5">
      <c r="A97" s="24"/>
      <c r="B97" s="9" t="s">
        <v>320</v>
      </c>
      <c r="C97" s="4">
        <v>871</v>
      </c>
      <c r="D97" s="229" t="s">
        <v>37</v>
      </c>
      <c r="E97" s="229" t="s">
        <v>28</v>
      </c>
      <c r="F97" s="11" t="s">
        <v>321</v>
      </c>
      <c r="G97" s="91"/>
      <c r="H97" s="19">
        <f>H98</f>
        <v>800</v>
      </c>
    </row>
    <row r="98" spans="1:8" s="35" customFormat="1" ht="24">
      <c r="A98" s="24"/>
      <c r="B98" s="210" t="s">
        <v>255</v>
      </c>
      <c r="C98" s="4">
        <v>871</v>
      </c>
      <c r="D98" s="229" t="s">
        <v>37</v>
      </c>
      <c r="E98" s="229" t="s">
        <v>28</v>
      </c>
      <c r="F98" s="11" t="s">
        <v>321</v>
      </c>
      <c r="G98" s="225" t="s">
        <v>264</v>
      </c>
      <c r="H98" s="19">
        <v>800</v>
      </c>
    </row>
    <row r="99" spans="1:8" s="35" customFormat="1" ht="38.25">
      <c r="A99" s="33"/>
      <c r="B99" s="9" t="s">
        <v>322</v>
      </c>
      <c r="C99" s="4">
        <v>871</v>
      </c>
      <c r="D99" s="229" t="s">
        <v>37</v>
      </c>
      <c r="E99" s="229" t="s">
        <v>28</v>
      </c>
      <c r="F99" s="4" t="s">
        <v>323</v>
      </c>
      <c r="G99" s="190"/>
      <c r="H99" s="19">
        <f>H100</f>
        <v>190</v>
      </c>
    </row>
    <row r="100" spans="1:8" ht="25.5">
      <c r="A100" s="143"/>
      <c r="B100" s="232" t="s">
        <v>255</v>
      </c>
      <c r="C100" s="4">
        <v>871</v>
      </c>
      <c r="D100" s="229" t="s">
        <v>37</v>
      </c>
      <c r="E100" s="229" t="s">
        <v>28</v>
      </c>
      <c r="F100" s="4" t="s">
        <v>323</v>
      </c>
      <c r="G100" s="190">
        <v>244</v>
      </c>
      <c r="H100" s="19">
        <v>190</v>
      </c>
    </row>
    <row r="101" spans="1:8" s="35" customFormat="1" ht="38.25">
      <c r="A101" s="33"/>
      <c r="B101" s="9" t="s">
        <v>324</v>
      </c>
      <c r="C101" s="4">
        <v>871</v>
      </c>
      <c r="D101" s="229" t="s">
        <v>37</v>
      </c>
      <c r="E101" s="229" t="s">
        <v>28</v>
      </c>
      <c r="F101" s="4" t="s">
        <v>325</v>
      </c>
      <c r="G101" s="190"/>
      <c r="H101" s="19">
        <f>H102</f>
        <v>778</v>
      </c>
    </row>
    <row r="102" spans="1:8" s="35" customFormat="1" ht="25.5">
      <c r="A102" s="33"/>
      <c r="B102" s="232" t="s">
        <v>255</v>
      </c>
      <c r="C102" s="4">
        <v>871</v>
      </c>
      <c r="D102" s="229" t="s">
        <v>37</v>
      </c>
      <c r="E102" s="229" t="s">
        <v>28</v>
      </c>
      <c r="F102" s="4" t="s">
        <v>325</v>
      </c>
      <c r="G102" s="190">
        <v>244</v>
      </c>
      <c r="H102" s="19">
        <v>778</v>
      </c>
    </row>
    <row r="103" spans="1:8" s="35" customFormat="1" ht="78.75">
      <c r="A103" s="33"/>
      <c r="B103" s="149" t="s">
        <v>205</v>
      </c>
      <c r="C103" s="4">
        <v>871</v>
      </c>
      <c r="D103" s="4" t="s">
        <v>37</v>
      </c>
      <c r="E103" s="4" t="s">
        <v>28</v>
      </c>
      <c r="F103" s="4" t="s">
        <v>204</v>
      </c>
      <c r="G103" s="93"/>
      <c r="H103" s="233">
        <f>H104</f>
        <v>300</v>
      </c>
    </row>
    <row r="104" spans="1:8" s="35" customFormat="1" ht="31.5">
      <c r="A104" s="33"/>
      <c r="B104" s="152" t="s">
        <v>255</v>
      </c>
      <c r="C104" s="4">
        <v>871</v>
      </c>
      <c r="D104" s="4" t="s">
        <v>37</v>
      </c>
      <c r="E104" s="4" t="s">
        <v>28</v>
      </c>
      <c r="F104" s="4" t="s">
        <v>204</v>
      </c>
      <c r="G104" s="190">
        <v>244</v>
      </c>
      <c r="H104" s="233">
        <v>300</v>
      </c>
    </row>
    <row r="105" spans="1:8" s="35" customFormat="1" ht="14.25">
      <c r="A105" s="33"/>
      <c r="B105" s="6" t="s">
        <v>185</v>
      </c>
      <c r="C105" s="4">
        <v>871</v>
      </c>
      <c r="D105" s="32" t="s">
        <v>41</v>
      </c>
      <c r="E105" s="32"/>
      <c r="F105" s="31"/>
      <c r="G105" s="31"/>
      <c r="H105" s="102">
        <f>H106</f>
        <v>20</v>
      </c>
    </row>
    <row r="106" spans="1:8" s="35" customFormat="1" ht="25.5">
      <c r="A106" s="33"/>
      <c r="B106" s="117" t="s">
        <v>160</v>
      </c>
      <c r="C106" s="4">
        <v>871</v>
      </c>
      <c r="D106" s="16" t="s">
        <v>41</v>
      </c>
      <c r="E106" s="16" t="s">
        <v>37</v>
      </c>
      <c r="F106" s="3"/>
      <c r="G106" s="90"/>
      <c r="H106" s="18">
        <f>H107</f>
        <v>20</v>
      </c>
    </row>
    <row r="107" spans="1:8" s="35" customFormat="1" ht="12.75">
      <c r="A107" s="33"/>
      <c r="B107" s="17" t="s">
        <v>159</v>
      </c>
      <c r="C107" s="4">
        <v>871</v>
      </c>
      <c r="D107" s="28" t="s">
        <v>13</v>
      </c>
      <c r="E107" s="28" t="s">
        <v>37</v>
      </c>
      <c r="F107" s="29" t="s">
        <v>157</v>
      </c>
      <c r="G107" s="90"/>
      <c r="H107" s="18">
        <f>H108</f>
        <v>20</v>
      </c>
    </row>
    <row r="108" spans="1:8" s="35" customFormat="1" ht="12.75">
      <c r="A108" s="33"/>
      <c r="B108" s="118" t="s">
        <v>158</v>
      </c>
      <c r="C108" s="4">
        <v>871</v>
      </c>
      <c r="D108" s="28" t="s">
        <v>13</v>
      </c>
      <c r="E108" s="28" t="s">
        <v>37</v>
      </c>
      <c r="F108" s="29" t="s">
        <v>156</v>
      </c>
      <c r="G108" s="94"/>
      <c r="H108" s="19">
        <f>H109</f>
        <v>20</v>
      </c>
    </row>
    <row r="109" spans="1:8" s="35" customFormat="1" ht="31.5">
      <c r="A109" s="33"/>
      <c r="B109" s="152" t="s">
        <v>255</v>
      </c>
      <c r="C109" s="4">
        <v>871</v>
      </c>
      <c r="D109" s="28" t="s">
        <v>13</v>
      </c>
      <c r="E109" s="28" t="s">
        <v>37</v>
      </c>
      <c r="F109" s="29" t="s">
        <v>156</v>
      </c>
      <c r="G109" s="94">
        <v>244</v>
      </c>
      <c r="H109" s="19">
        <v>20</v>
      </c>
    </row>
    <row r="110" spans="1:8" s="35" customFormat="1" ht="14.25">
      <c r="A110" s="33"/>
      <c r="B110" s="6" t="s">
        <v>188</v>
      </c>
      <c r="C110" s="4">
        <v>871</v>
      </c>
      <c r="D110" s="3" t="s">
        <v>42</v>
      </c>
      <c r="E110"/>
      <c r="F110" s="29"/>
      <c r="G110" s="94"/>
      <c r="H110" s="18">
        <f>H111</f>
        <v>3850.4</v>
      </c>
    </row>
    <row r="111" spans="1:8" s="35" customFormat="1" ht="12.75">
      <c r="A111" s="33"/>
      <c r="B111" s="8" t="s">
        <v>43</v>
      </c>
      <c r="C111" s="4">
        <v>871</v>
      </c>
      <c r="D111" s="3" t="s">
        <v>42</v>
      </c>
      <c r="E111" s="3" t="s">
        <v>27</v>
      </c>
      <c r="F111" s="3" t="s">
        <v>25</v>
      </c>
      <c r="G111" s="90" t="s">
        <v>23</v>
      </c>
      <c r="H111" s="18">
        <v>3850.4</v>
      </c>
    </row>
    <row r="112" spans="1:8" s="35" customFormat="1" ht="25.5">
      <c r="A112" s="33"/>
      <c r="B112" s="8" t="s">
        <v>44</v>
      </c>
      <c r="C112" s="4">
        <v>871</v>
      </c>
      <c r="D112" s="3" t="s">
        <v>42</v>
      </c>
      <c r="E112" s="3" t="s">
        <v>27</v>
      </c>
      <c r="F112" s="3" t="s">
        <v>14</v>
      </c>
      <c r="G112" s="90"/>
      <c r="H112" s="18">
        <v>3069</v>
      </c>
    </row>
    <row r="113" spans="1:8" ht="12.75">
      <c r="A113" s="7"/>
      <c r="B113" s="9" t="s">
        <v>49</v>
      </c>
      <c r="C113" s="4">
        <v>871</v>
      </c>
      <c r="D113" s="4" t="s">
        <v>42</v>
      </c>
      <c r="E113" s="4" t="s">
        <v>27</v>
      </c>
      <c r="F113" s="4" t="s">
        <v>48</v>
      </c>
      <c r="G113" s="91"/>
      <c r="H113" s="19">
        <f>SUM(H114:H116)</f>
        <v>3055</v>
      </c>
    </row>
    <row r="114" spans="1:8" ht="15.75">
      <c r="A114" s="7"/>
      <c r="B114" s="152" t="s">
        <v>251</v>
      </c>
      <c r="C114" s="4">
        <v>871</v>
      </c>
      <c r="D114" s="4" t="s">
        <v>42</v>
      </c>
      <c r="E114" s="4" t="s">
        <v>27</v>
      </c>
      <c r="F114" s="4" t="s">
        <v>48</v>
      </c>
      <c r="G114" s="92" t="s">
        <v>281</v>
      </c>
      <c r="H114" s="19">
        <v>2230.7</v>
      </c>
    </row>
    <row r="115" spans="1:9" ht="31.5">
      <c r="A115" s="7"/>
      <c r="B115" s="152" t="s">
        <v>253</v>
      </c>
      <c r="C115" s="4">
        <v>871</v>
      </c>
      <c r="D115" s="4" t="s">
        <v>42</v>
      </c>
      <c r="E115" s="4" t="s">
        <v>27</v>
      </c>
      <c r="F115" s="4" t="s">
        <v>48</v>
      </c>
      <c r="G115" s="91">
        <v>242</v>
      </c>
      <c r="H115" s="19">
        <v>123.9</v>
      </c>
      <c r="I115" s="30"/>
    </row>
    <row r="116" spans="1:9" ht="31.5">
      <c r="A116" s="7"/>
      <c r="B116" s="152" t="s">
        <v>255</v>
      </c>
      <c r="C116" s="4">
        <v>871</v>
      </c>
      <c r="D116" s="4" t="s">
        <v>42</v>
      </c>
      <c r="E116" s="4" t="s">
        <v>27</v>
      </c>
      <c r="F116" s="4" t="s">
        <v>48</v>
      </c>
      <c r="G116" s="91">
        <v>244</v>
      </c>
      <c r="H116" s="19">
        <v>700.4</v>
      </c>
      <c r="I116" s="30"/>
    </row>
    <row r="117" spans="1:9" ht="38.25">
      <c r="A117" s="7"/>
      <c r="B117" s="200" t="s">
        <v>50</v>
      </c>
      <c r="C117" s="4">
        <v>871</v>
      </c>
      <c r="D117" s="25" t="s">
        <v>42</v>
      </c>
      <c r="E117" s="25" t="s">
        <v>27</v>
      </c>
      <c r="F117" s="25" t="s">
        <v>285</v>
      </c>
      <c r="G117" s="95"/>
      <c r="H117" s="34">
        <f>H118</f>
        <v>14.9</v>
      </c>
      <c r="I117" s="30"/>
    </row>
    <row r="118" spans="1:9" ht="15.75">
      <c r="A118" s="7"/>
      <c r="B118" s="202" t="s">
        <v>251</v>
      </c>
      <c r="C118" s="4">
        <v>871</v>
      </c>
      <c r="D118" s="217" t="s">
        <v>42</v>
      </c>
      <c r="E118" s="217" t="s">
        <v>27</v>
      </c>
      <c r="F118" s="25" t="s">
        <v>285</v>
      </c>
      <c r="G118" s="218" t="s">
        <v>281</v>
      </c>
      <c r="H118" s="234">
        <v>14.9</v>
      </c>
      <c r="I118" s="30"/>
    </row>
    <row r="119" spans="1:9" ht="12.75">
      <c r="A119" s="7"/>
      <c r="B119" s="8" t="s">
        <v>107</v>
      </c>
      <c r="C119" s="4">
        <v>871</v>
      </c>
      <c r="D119" s="31" t="s">
        <v>42</v>
      </c>
      <c r="E119" s="31" t="s">
        <v>27</v>
      </c>
      <c r="F119" s="31" t="s">
        <v>108</v>
      </c>
      <c r="G119" s="201"/>
      <c r="H119" s="102">
        <v>780.9</v>
      </c>
      <c r="I119" s="30"/>
    </row>
    <row r="120" spans="1:9" ht="12.75">
      <c r="A120" s="7"/>
      <c r="B120" s="8" t="s">
        <v>49</v>
      </c>
      <c r="C120" s="4">
        <v>871</v>
      </c>
      <c r="D120" s="258">
        <v>8</v>
      </c>
      <c r="E120" s="258">
        <v>1</v>
      </c>
      <c r="F120" s="31" t="s">
        <v>109</v>
      </c>
      <c r="G120" s="257"/>
      <c r="H120" s="102">
        <v>616.6</v>
      </c>
      <c r="I120" s="30"/>
    </row>
    <row r="121" spans="1:9" ht="15.75">
      <c r="A121" s="7"/>
      <c r="B121" s="152" t="s">
        <v>251</v>
      </c>
      <c r="C121" s="4">
        <v>871</v>
      </c>
      <c r="D121" s="25" t="s">
        <v>42</v>
      </c>
      <c r="E121" s="25" t="s">
        <v>27</v>
      </c>
      <c r="F121" s="36" t="s">
        <v>109</v>
      </c>
      <c r="G121" s="92" t="s">
        <v>281</v>
      </c>
      <c r="H121" s="22">
        <v>525</v>
      </c>
      <c r="I121" s="30"/>
    </row>
    <row r="122" spans="1:9" ht="31.5">
      <c r="A122" s="7"/>
      <c r="B122" s="152" t="s">
        <v>253</v>
      </c>
      <c r="C122" s="4">
        <v>871</v>
      </c>
      <c r="D122" s="25" t="s">
        <v>42</v>
      </c>
      <c r="E122" s="25" t="s">
        <v>27</v>
      </c>
      <c r="F122" s="36" t="s">
        <v>109</v>
      </c>
      <c r="G122" s="91">
        <v>242</v>
      </c>
      <c r="H122" s="22">
        <v>6</v>
      </c>
      <c r="I122" s="30"/>
    </row>
    <row r="123" spans="1:9" ht="31.5">
      <c r="A123" s="7"/>
      <c r="B123" s="152" t="s">
        <v>255</v>
      </c>
      <c r="C123" s="4">
        <v>871</v>
      </c>
      <c r="D123" s="25" t="s">
        <v>42</v>
      </c>
      <c r="E123" s="25" t="s">
        <v>27</v>
      </c>
      <c r="F123" s="36" t="s">
        <v>109</v>
      </c>
      <c r="G123" s="91">
        <v>244</v>
      </c>
      <c r="H123" s="22">
        <v>80.1</v>
      </c>
      <c r="I123" s="30"/>
    </row>
    <row r="124" spans="1:9" ht="25.5">
      <c r="A124" s="7"/>
      <c r="B124" s="220" t="s">
        <v>256</v>
      </c>
      <c r="C124" s="4">
        <v>871</v>
      </c>
      <c r="D124" s="25" t="s">
        <v>42</v>
      </c>
      <c r="E124" s="25" t="s">
        <v>27</v>
      </c>
      <c r="F124" s="36" t="s">
        <v>109</v>
      </c>
      <c r="G124" s="91">
        <v>851</v>
      </c>
      <c r="H124" s="22">
        <v>5</v>
      </c>
      <c r="I124" s="30"/>
    </row>
    <row r="125" spans="1:9" ht="12.75">
      <c r="A125" s="7"/>
      <c r="B125" s="220" t="s">
        <v>257</v>
      </c>
      <c r="C125" s="4">
        <v>871</v>
      </c>
      <c r="D125" s="25" t="s">
        <v>42</v>
      </c>
      <c r="E125" s="25" t="s">
        <v>27</v>
      </c>
      <c r="F125" s="36" t="s">
        <v>109</v>
      </c>
      <c r="G125" s="91">
        <v>852</v>
      </c>
      <c r="H125" s="22">
        <v>0.5</v>
      </c>
      <c r="I125" s="30"/>
    </row>
    <row r="126" spans="1:9" ht="40.5">
      <c r="A126" s="7"/>
      <c r="B126" s="193" t="s">
        <v>50</v>
      </c>
      <c r="C126" s="4">
        <v>871</v>
      </c>
      <c r="D126" s="194" t="s">
        <v>42</v>
      </c>
      <c r="E126" s="194" t="s">
        <v>27</v>
      </c>
      <c r="F126" s="25" t="s">
        <v>285</v>
      </c>
      <c r="G126" s="196"/>
      <c r="H126" s="197">
        <f>H127</f>
        <v>3.8</v>
      </c>
      <c r="I126" s="30"/>
    </row>
    <row r="127" spans="1:9" ht="15.75">
      <c r="A127" s="7"/>
      <c r="B127" s="202" t="s">
        <v>251</v>
      </c>
      <c r="C127" s="4">
        <v>871</v>
      </c>
      <c r="D127" s="4" t="s">
        <v>42</v>
      </c>
      <c r="E127" s="4" t="s">
        <v>27</v>
      </c>
      <c r="F127" s="25" t="s">
        <v>285</v>
      </c>
      <c r="G127" s="92" t="s">
        <v>281</v>
      </c>
      <c r="H127" s="234">
        <v>3.8</v>
      </c>
      <c r="I127" s="30"/>
    </row>
    <row r="128" spans="1:9" ht="51">
      <c r="A128" s="7"/>
      <c r="B128" s="200" t="s">
        <v>278</v>
      </c>
      <c r="C128" s="4">
        <v>871</v>
      </c>
      <c r="D128" s="3" t="s">
        <v>42</v>
      </c>
      <c r="E128" s="3" t="s">
        <v>27</v>
      </c>
      <c r="F128" s="31" t="s">
        <v>286</v>
      </c>
      <c r="G128" s="16"/>
      <c r="H128" s="102">
        <f>H129</f>
        <v>151.1</v>
      </c>
      <c r="I128" s="30"/>
    </row>
    <row r="129" spans="1:9" ht="47.25">
      <c r="A129" s="7"/>
      <c r="B129" s="202" t="s">
        <v>282</v>
      </c>
      <c r="C129" s="4">
        <v>871</v>
      </c>
      <c r="D129" s="217" t="s">
        <v>42</v>
      </c>
      <c r="E129" s="217" t="s">
        <v>27</v>
      </c>
      <c r="F129" s="36" t="s">
        <v>286</v>
      </c>
      <c r="G129" s="218" t="s">
        <v>283</v>
      </c>
      <c r="H129" s="22">
        <v>151.1</v>
      </c>
      <c r="I129" s="30"/>
    </row>
    <row r="130" spans="1:9" ht="13.5">
      <c r="A130" s="7"/>
      <c r="B130" s="198" t="s">
        <v>121</v>
      </c>
      <c r="C130" s="4">
        <v>871</v>
      </c>
      <c r="D130" s="194" t="s">
        <v>42</v>
      </c>
      <c r="E130" s="194" t="s">
        <v>27</v>
      </c>
      <c r="F130" s="31" t="s">
        <v>287</v>
      </c>
      <c r="G130" s="196"/>
      <c r="H130" s="197">
        <f>H131</f>
        <v>9</v>
      </c>
      <c r="I130" s="30"/>
    </row>
    <row r="131" spans="1:9" ht="15.75">
      <c r="A131" s="7"/>
      <c r="B131" s="202" t="s">
        <v>251</v>
      </c>
      <c r="C131" s="4">
        <v>871</v>
      </c>
      <c r="D131" s="217" t="s">
        <v>42</v>
      </c>
      <c r="E131" s="217" t="s">
        <v>27</v>
      </c>
      <c r="F131" s="195" t="s">
        <v>287</v>
      </c>
      <c r="G131" s="218" t="s">
        <v>281</v>
      </c>
      <c r="H131" s="22">
        <v>9</v>
      </c>
      <c r="I131" s="30"/>
    </row>
    <row r="132" spans="4:9" ht="12.75">
      <c r="D132"/>
      <c r="E132"/>
      <c r="F132"/>
      <c r="G132"/>
      <c r="H132" s="97">
        <f>H9+H45+H50+H59+H71+H105+H110</f>
        <v>33025</v>
      </c>
      <c r="I132" s="30"/>
    </row>
    <row r="133" spans="4:8" ht="12.75">
      <c r="D133"/>
      <c r="E133"/>
      <c r="F133"/>
      <c r="G133" s="104"/>
      <c r="H133" s="77"/>
    </row>
    <row r="134" spans="4:8" ht="12.75">
      <c r="D134"/>
      <c r="E134"/>
      <c r="F134"/>
      <c r="G134" s="104" t="s">
        <v>27</v>
      </c>
      <c r="H134" s="77">
        <f>H9</f>
        <v>5089</v>
      </c>
    </row>
    <row r="135" spans="4:8" ht="12.75">
      <c r="D135"/>
      <c r="E135"/>
      <c r="F135"/>
      <c r="G135" s="104" t="s">
        <v>34</v>
      </c>
      <c r="H135" s="77">
        <f>H45</f>
        <v>150.9</v>
      </c>
    </row>
    <row r="136" spans="4:8" ht="12.75">
      <c r="D136"/>
      <c r="E136"/>
      <c r="F136"/>
      <c r="G136" s="104" t="s">
        <v>28</v>
      </c>
      <c r="H136" s="77">
        <f>H50</f>
        <v>178</v>
      </c>
    </row>
    <row r="137" spans="4:8" ht="12.75">
      <c r="D137"/>
      <c r="E137"/>
      <c r="F137"/>
      <c r="G137" s="104" t="s">
        <v>36</v>
      </c>
      <c r="H137" s="77">
        <f>H59</f>
        <v>6418.9</v>
      </c>
    </row>
    <row r="138" spans="4:8" ht="12.75">
      <c r="D138"/>
      <c r="E138"/>
      <c r="F138"/>
      <c r="G138" s="104" t="s">
        <v>37</v>
      </c>
      <c r="H138" s="77">
        <f>H71</f>
        <v>17317.8</v>
      </c>
    </row>
    <row r="139" spans="4:8" ht="12.75">
      <c r="D139"/>
      <c r="E139"/>
      <c r="F139"/>
      <c r="G139" s="104" t="s">
        <v>41</v>
      </c>
      <c r="H139" s="77">
        <f>H105</f>
        <v>20</v>
      </c>
    </row>
    <row r="140" spans="4:8" ht="12.75">
      <c r="D140"/>
      <c r="E140"/>
      <c r="F140"/>
      <c r="G140" s="104" t="s">
        <v>42</v>
      </c>
      <c r="H140" s="77">
        <f>H110</f>
        <v>3850.4</v>
      </c>
    </row>
    <row r="141" spans="4:8" ht="12.75" hidden="1">
      <c r="D141"/>
      <c r="E141"/>
      <c r="F141"/>
      <c r="G141" s="104" t="s">
        <v>124</v>
      </c>
      <c r="H141" s="77"/>
    </row>
    <row r="142" spans="7:8" ht="12.75" hidden="1">
      <c r="G142" s="104">
        <v>10</v>
      </c>
      <c r="H142" s="77"/>
    </row>
    <row r="143" spans="7:8" ht="12.75" hidden="1">
      <c r="G143" s="104" t="s">
        <v>187</v>
      </c>
      <c r="H143" s="77"/>
    </row>
    <row r="144" spans="7:8" ht="12.75">
      <c r="G144"/>
      <c r="H144" s="119">
        <f>SUM(H134:H143)</f>
        <v>33025</v>
      </c>
    </row>
    <row r="145" ht="12.75">
      <c r="H145" s="30"/>
    </row>
    <row r="146" ht="12.75">
      <c r="H146" s="30"/>
    </row>
    <row r="147" ht="12.75">
      <c r="H147" s="30"/>
    </row>
    <row r="148" ht="12.75">
      <c r="H148" s="30"/>
    </row>
    <row r="149" ht="12.75">
      <c r="H149" s="30"/>
    </row>
    <row r="150" ht="12.75">
      <c r="H150" s="30"/>
    </row>
    <row r="151" ht="12.75">
      <c r="H151" s="30"/>
    </row>
    <row r="152" ht="12.75">
      <c r="H152" s="30"/>
    </row>
    <row r="153" ht="12.75">
      <c r="H153" s="30"/>
    </row>
    <row r="154" ht="12.75">
      <c r="H154" s="30"/>
    </row>
    <row r="155" ht="12.75">
      <c r="H155" s="30"/>
    </row>
    <row r="156" ht="12.75">
      <c r="H156" s="30"/>
    </row>
    <row r="157" ht="12.75">
      <c r="H157" s="30"/>
    </row>
    <row r="158" ht="12.75">
      <c r="H158" s="30"/>
    </row>
    <row r="159" ht="12.75">
      <c r="H159" s="30"/>
    </row>
    <row r="160" ht="12.75">
      <c r="H160" s="30"/>
    </row>
    <row r="161" ht="12.75">
      <c r="H161" s="30"/>
    </row>
    <row r="162" ht="12.75">
      <c r="H162" s="30"/>
    </row>
    <row r="163" ht="12.75">
      <c r="H163" s="30"/>
    </row>
    <row r="164" ht="12.75">
      <c r="H164" s="30"/>
    </row>
    <row r="165" ht="12.75">
      <c r="H165" s="30"/>
    </row>
    <row r="166" ht="12.75">
      <c r="H166" s="30"/>
    </row>
    <row r="167" ht="12.75">
      <c r="H167" s="30"/>
    </row>
    <row r="168" ht="12.75">
      <c r="H168" s="30"/>
    </row>
    <row r="169" ht="12.75">
      <c r="H169" s="30"/>
    </row>
    <row r="170" ht="12.75">
      <c r="H170" s="30"/>
    </row>
    <row r="171" ht="12.75">
      <c r="H171" s="30"/>
    </row>
    <row r="172" ht="12.75">
      <c r="H172" s="30"/>
    </row>
    <row r="173" ht="12.75">
      <c r="H173" s="30"/>
    </row>
    <row r="174" ht="12.75">
      <c r="H174" s="30"/>
    </row>
    <row r="175" ht="12.75">
      <c r="H175" s="30"/>
    </row>
    <row r="176" ht="12.75">
      <c r="H176" s="30"/>
    </row>
    <row r="177" ht="12.75">
      <c r="H177" s="30"/>
    </row>
    <row r="178" ht="12.75">
      <c r="H178" s="30"/>
    </row>
    <row r="179" ht="12.75">
      <c r="H179" s="30"/>
    </row>
    <row r="180" ht="12.75">
      <c r="H180" s="30"/>
    </row>
    <row r="181" ht="12.75">
      <c r="H181" s="30"/>
    </row>
    <row r="182" ht="12.75">
      <c r="H182" s="30"/>
    </row>
    <row r="183" ht="12.75">
      <c r="H183" s="30"/>
    </row>
    <row r="184" ht="12.75">
      <c r="H184" s="30"/>
    </row>
    <row r="185" ht="12.75">
      <c r="H185" s="30"/>
    </row>
    <row r="186" ht="12.75">
      <c r="H186" s="30"/>
    </row>
    <row r="187" ht="12.75">
      <c r="H187" s="30"/>
    </row>
    <row r="188" ht="12.75">
      <c r="H188" s="30"/>
    </row>
    <row r="189" ht="12.75">
      <c r="H189" s="30"/>
    </row>
    <row r="190" ht="12.75">
      <c r="H190" s="30"/>
    </row>
    <row r="191" ht="12.75">
      <c r="H191" s="30"/>
    </row>
    <row r="192" ht="12.75">
      <c r="H192" s="30"/>
    </row>
    <row r="193" ht="12.75">
      <c r="H193" s="30"/>
    </row>
    <row r="194" ht="12.75">
      <c r="H194" s="30"/>
    </row>
    <row r="195" ht="12.75">
      <c r="H195" s="30"/>
    </row>
    <row r="196" ht="12.75">
      <c r="H196" s="30"/>
    </row>
    <row r="197" ht="12.75">
      <c r="H197" s="30"/>
    </row>
    <row r="198" ht="12.75">
      <c r="H198" s="30"/>
    </row>
    <row r="199" ht="12.75">
      <c r="H199" s="30"/>
    </row>
    <row r="200" ht="12.75">
      <c r="H200" s="30"/>
    </row>
    <row r="201" ht="12.75">
      <c r="H201" s="30"/>
    </row>
    <row r="202" ht="12.75">
      <c r="H202" s="30"/>
    </row>
    <row r="203" ht="12.75">
      <c r="H203" s="30"/>
    </row>
    <row r="204" ht="12.75">
      <c r="H204" s="30"/>
    </row>
    <row r="205" ht="12.75">
      <c r="H205" s="30"/>
    </row>
    <row r="206" ht="12.75">
      <c r="H206" s="30"/>
    </row>
    <row r="207" ht="12.75">
      <c r="H207" s="30"/>
    </row>
    <row r="208" ht="12.75">
      <c r="H208" s="30"/>
    </row>
    <row r="209" ht="12.75">
      <c r="H209" s="30"/>
    </row>
    <row r="210" ht="12.75">
      <c r="H210" s="30"/>
    </row>
    <row r="211" ht="12.75">
      <c r="H211" s="30"/>
    </row>
    <row r="212" ht="12.75">
      <c r="H212" s="30"/>
    </row>
    <row r="213" ht="12.75">
      <c r="H213" s="30"/>
    </row>
    <row r="214" ht="12.75">
      <c r="H214" s="30"/>
    </row>
    <row r="215" ht="12.75">
      <c r="H215" s="30"/>
    </row>
    <row r="216" ht="12.75">
      <c r="H216" s="30"/>
    </row>
    <row r="217" ht="12.75">
      <c r="H217" s="30"/>
    </row>
    <row r="218" ht="12.75">
      <c r="H218" s="30"/>
    </row>
    <row r="219" ht="12.75">
      <c r="H219" s="30"/>
    </row>
    <row r="220" ht="12.75">
      <c r="H220" s="30"/>
    </row>
    <row r="221" ht="12.75">
      <c r="H221" s="30"/>
    </row>
    <row r="222" ht="12.75">
      <c r="H222" s="30"/>
    </row>
    <row r="223" ht="12.75">
      <c r="H223" s="30"/>
    </row>
    <row r="224" ht="12.75">
      <c r="H224" s="30"/>
    </row>
    <row r="225" ht="12.75">
      <c r="H225" s="30"/>
    </row>
    <row r="226" ht="12.75">
      <c r="H226" s="30"/>
    </row>
    <row r="227" ht="12.75">
      <c r="H227" s="30"/>
    </row>
    <row r="228" ht="12.75">
      <c r="H228" s="30"/>
    </row>
    <row r="229" ht="12.75">
      <c r="H229" s="30"/>
    </row>
    <row r="230" ht="12.75">
      <c r="H230" s="30"/>
    </row>
    <row r="231" ht="12.75">
      <c r="H231" s="30"/>
    </row>
    <row r="232" ht="12.75">
      <c r="H232" s="30"/>
    </row>
    <row r="233" ht="12.75">
      <c r="H233" s="30"/>
    </row>
    <row r="234" ht="12.75">
      <c r="H234" s="30"/>
    </row>
    <row r="235" ht="12.75">
      <c r="H235" s="30"/>
    </row>
    <row r="236" ht="12.75">
      <c r="H236" s="30"/>
    </row>
    <row r="237" ht="12.75">
      <c r="H237" s="30"/>
    </row>
    <row r="238" ht="12.75">
      <c r="H238" s="30"/>
    </row>
    <row r="239" ht="12.75">
      <c r="H239" s="30"/>
    </row>
    <row r="240" ht="12.75">
      <c r="H240" s="30"/>
    </row>
    <row r="241" ht="12.75">
      <c r="H241" s="30"/>
    </row>
    <row r="242" ht="12.75">
      <c r="H242" s="30"/>
    </row>
    <row r="243" ht="12.75">
      <c r="H243" s="30"/>
    </row>
    <row r="244" ht="12.75">
      <c r="H244" s="30"/>
    </row>
    <row r="245" ht="12.75">
      <c r="H245" s="30"/>
    </row>
    <row r="246" ht="12.75">
      <c r="H246" s="30"/>
    </row>
    <row r="247" ht="12.75">
      <c r="H247" s="30"/>
    </row>
    <row r="248" ht="12.75">
      <c r="H248" s="30"/>
    </row>
    <row r="249" ht="12.75">
      <c r="H249" s="30"/>
    </row>
    <row r="250" ht="12.75">
      <c r="H250" s="30"/>
    </row>
    <row r="251" ht="12.75">
      <c r="H251" s="30"/>
    </row>
    <row r="252" ht="12.75">
      <c r="H252" s="30"/>
    </row>
    <row r="253" ht="12.75">
      <c r="H253" s="30"/>
    </row>
    <row r="254" ht="12.75">
      <c r="H254" s="30"/>
    </row>
    <row r="255" ht="12.75">
      <c r="H255" s="30"/>
    </row>
    <row r="256" ht="12.75">
      <c r="H256" s="30"/>
    </row>
    <row r="257" ht="12.75">
      <c r="H257" s="30"/>
    </row>
    <row r="258" ht="12.75">
      <c r="H258" s="30"/>
    </row>
    <row r="259" ht="12.75">
      <c r="H259" s="30"/>
    </row>
    <row r="260" ht="12.75">
      <c r="H260" s="30"/>
    </row>
    <row r="261" ht="12.75">
      <c r="H261" s="30"/>
    </row>
    <row r="262" ht="12.75">
      <c r="H262" s="30"/>
    </row>
    <row r="263" ht="12.75">
      <c r="H263" s="30"/>
    </row>
    <row r="264" ht="12.75">
      <c r="H264" s="30"/>
    </row>
    <row r="265" ht="12.75">
      <c r="H265" s="30"/>
    </row>
    <row r="266" ht="12.75">
      <c r="H266" s="30"/>
    </row>
    <row r="267" ht="12.75">
      <c r="H267" s="30"/>
    </row>
    <row r="268" ht="12.75">
      <c r="H268" s="30"/>
    </row>
  </sheetData>
  <sheetProtection/>
  <mergeCells count="5">
    <mergeCell ref="F1:H1"/>
    <mergeCell ref="C2:H2"/>
    <mergeCell ref="A5:H5"/>
    <mergeCell ref="A4:H4"/>
    <mergeCell ref="E3:H3"/>
  </mergeCells>
  <printOptions/>
  <pageMargins left="0.69" right="0.26" top="0.33" bottom="0.32" header="0.28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XTreme</cp:lastModifiedBy>
  <cp:lastPrinted>2012-11-28T11:42:48Z</cp:lastPrinted>
  <dcterms:created xsi:type="dcterms:W3CDTF">2002-06-04T10:05:56Z</dcterms:created>
  <dcterms:modified xsi:type="dcterms:W3CDTF">2012-12-19T11:26:05Z</dcterms:modified>
  <cp:category/>
  <cp:version/>
  <cp:contentType/>
  <cp:contentStatus/>
</cp:coreProperties>
</file>